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<sst xmlns="http://schemas.openxmlformats.org/spreadsheetml/2006/main" count="287" uniqueCount="139">
  <si>
    <t>去哪儿网酒店预付对账单</t>
  </si>
  <si>
    <t>供应商名称：</t>
  </si>
  <si>
    <t>港丰国际</t>
  </si>
  <si>
    <t>结算周期：</t>
  </si>
  <si>
    <t>2022-01-31至2022-02-06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</si>
  <si>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</si>
  <si>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</si>
  <si>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</si>
  <si>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</si>
  <si>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</si>
  <si>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</si>
  <si>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</si>
  <si>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</si>
  <si>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</si>
  <si>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</si>
  <si>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</si>
  <si>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</si>
  <si>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</si>
  <si>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</si>
  <si>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</si>
  <si>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¥957.00</t>
  </si>
  <si>
    <t>¥72.00</t>
  </si>
  <si>
    <t>¥885.00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</si>
  <si>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</si>
  <si>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</si>
  <si>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</si>
  <si>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</si>
  <si>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</si>
  <si>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</si>
  <si>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</si>
  <si>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</si>
  <si>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</si>
  <si>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</si>
  <si>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</si>
  <si>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</si>
  <si>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</si>
  <si>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</si>
  <si>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</si>
  <si>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</si>
  <si>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</si>
  <si>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</si>
  <si>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</si>
  <si>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</si>
  <si>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</si>
  <si>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</si>
  <si>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</si>
  <si>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</si>
  <si>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</si>
  <si>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</si>
  <si>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</si>
  <si>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</si>
  <si>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</si>
  <si>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</si>
  <si>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</si>
  <si>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</si>
  <si>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</si>
  <si>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</si>
  <si>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</si>
  <si>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</si>
  <si>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</si>
  <si>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</si>
  <si>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</si>
  <si>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</si>
  <si>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</si>
  <si>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</si>
  <si>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</si>
  <si>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</si>
  <si>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</si>
  <si>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</si>
  <si>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702895601482</t>
  </si>
  <si>
    <t>2411625</t>
  </si>
  <si>
    <t>酒店预付</t>
  </si>
  <si>
    <t>否</t>
  </si>
  <si>
    <t>普通</t>
  </si>
  <si>
    <t>158551379</t>
  </si>
  <si>
    <t>莲花酒店(SHA Certified)</t>
  </si>
  <si>
    <t>1619975</t>
  </si>
  <si>
    <t>CAO/CAN</t>
  </si>
  <si>
    <t>2022-02-01</t>
  </si>
  <si>
    <t>2022-02-02</t>
  </si>
  <si>
    <t>¥211.00</t>
  </si>
  <si>
    <t>¥22.00</t>
  </si>
  <si>
    <t>¥189.00</t>
  </si>
  <si>
    <t>Deluxe Room</t>
  </si>
  <si>
    <t>WEBSITE</t>
  </si>
  <si>
    <t>702897484001</t>
  </si>
  <si>
    <t>2412277</t>
  </si>
  <si>
    <t>221905052</t>
  </si>
  <si>
    <t>澳门凯旋门酒店</t>
  </si>
  <si>
    <t>REN/ZHIYOU</t>
  </si>
  <si>
    <t>2022-02-03</t>
  </si>
  <si>
    <t>2022-02-04</t>
  </si>
  <si>
    <t>¥746.00</t>
  </si>
  <si>
    <t>¥50.00</t>
  </si>
  <si>
    <t>¥696.00</t>
  </si>
  <si>
    <t>Premier Twin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</si>
  <si>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</si>
  <si>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</si>
  <si>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</si>
  <si>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</si>
  <si>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</si>
  <si>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</si>
  <si>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</si>
  <si>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</si>
  <si>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</si>
  <si>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</si>
  <si>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</si>
  <si>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A220209111538481</t>
  </si>
  <si>
    <r>
      <t>总计：</t>
    </r>
    <r>
      <rPr>
        <sz val="10"/>
        <rFont val="Arial"/>
        <charset val="134"/>
      </rPr>
      <t>885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</si>
  <si>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</si>
  <si>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</si>
  <si>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</si>
  <si>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</si>
  <si>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</si>
  <si>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</si>
  <si>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</si>
  <si>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</si>
  <si>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</si>
  <si>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</si>
  <si>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</si>
  <si>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</si>
  <si>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</si>
  <si>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</si>
  <si>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</si>
  <si>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</si>
  <si>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REN ZHIYOU</t>
  </si>
  <si>
    <t>退房日周结</t>
  </si>
  <si>
    <t>696.00</t>
  </si>
  <si>
    <t>RMB</t>
  </si>
  <si>
    <t>0</t>
  </si>
  <si>
    <t>0.00</t>
  </si>
  <si>
    <t>去哪儿直连</t>
  </si>
  <si>
    <t>2022-02-03 09:30:31</t>
  </si>
  <si>
    <t>汇智国际旅游发展有限公司</t>
  </si>
  <si>
    <t>直采</t>
  </si>
  <si>
    <t>莲花酒店</t>
  </si>
  <si>
    <t>CAO CAN</t>
  </si>
  <si>
    <t>189.00</t>
  </si>
  <si>
    <t>2022-02-01 14:45:51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</si>
</sst>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1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customHeight="1" spans="1:32">
      <c r="A4" s="10" t="s">
        <v>96</v>
      </c>
      <c r="B4" s="10"/>
      <c r="C4" s="10" t="s">
        <v>97</v>
      </c>
      <c r="D4" s="10"/>
      <c r="E4" s="10"/>
      <c r="F4" s="10"/>
      <c r="G4" s="10" t="s">
        <v>97</v>
      </c>
      <c r="H4" s="10" t="s">
        <v>97</v>
      </c>
      <c r="I4" s="10" t="s">
        <v>97</v>
      </c>
      <c r="J4" s="10" t="s">
        <v>97</v>
      </c>
      <c r="K4" s="10" t="s">
        <v>97</v>
      </c>
      <c r="L4" s="10" t="s">
        <v>97</v>
      </c>
      <c r="M4" s="10" t="s">
        <v>97</v>
      </c>
      <c r="N4" s="10" t="s">
        <v>97</v>
      </c>
      <c r="O4" s="10" t="s">
        <v>97</v>
      </c>
      <c r="P4" s="10" t="s">
        <v>97</v>
      </c>
      <c r="Q4" s="10"/>
      <c r="R4" s="13" t="s">
        <v>20</v>
      </c>
      <c r="S4" s="13" t="s">
        <v>19</v>
      </c>
      <c r="T4" s="10" t="s">
        <v>97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97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</v>
      </c>
      <c r="B1" s="4" t="s">
        <v>99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100</v>
      </c>
      <c r="H1" s="4" t="s">
        <v>101</v>
      </c>
      <c r="I1" s="4" t="s">
        <v>13</v>
      </c>
      <c r="J1" s="4" t="s">
        <v>17</v>
      </c>
      <c r="K1" s="4" t="s">
        <v>18</v>
      </c>
      <c r="L1" s="9" t="s">
        <v>102</v>
      </c>
      <c r="M1" s="4" t="s">
        <v>103</v>
      </c>
      <c r="N1" s="4" t="s">
        <v>104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189</v>
      </c>
      <c r="E2" t="str">
        <f>VLOOKUP(A2,HOP!A:L,12,0)</f>
        <v>189.00</v>
      </c>
      <c r="F2" t="str">
        <f>VLOOKUP(A2,HOP!A:C,3,0)</f>
        <v>2411625</v>
      </c>
      <c r="G2">
        <f>D2-E2</f>
        <v>0</v>
      </c>
      <c r="H2" t="str">
        <f>$H$1&amp;F2</f>
        <v>，2411625</v>
      </c>
      <c r="I2" t="str">
        <f>VLOOKUP(A2,HOP!A:T,20,0)</f>
        <v>直采</v>
      </c>
    </row>
    <row r="3" ht="14.25" customHeight="1" spans="1:9">
      <c r="A3" s="6" t="s">
        <v>85</v>
      </c>
      <c r="B3" s="7" t="s">
        <v>90</v>
      </c>
      <c r="C3" s="7" t="s">
        <v>91</v>
      </c>
      <c r="D3" s="3">
        <v>696</v>
      </c>
      <c r="E3" t="str">
        <f>VLOOKUP(A3,HOP!A:L,12,0)</f>
        <v>696.00</v>
      </c>
      <c r="F3" t="str">
        <f>VLOOKUP(A3,HOP!A:C,3,0)</f>
        <v>2412277</v>
      </c>
      <c r="G3">
        <f>D3-E3</f>
        <v>0</v>
      </c>
      <c r="H3" t="str">
        <f>$H$1&amp;F3</f>
        <v>，2412277</v>
      </c>
      <c r="I3" t="str">
        <f>VLOOKUP(A3,HOP!A:T,20,0)</f>
        <v>直采</v>
      </c>
    </row>
    <row r="5" spans="4:4">
      <c r="D5" s="3">
        <f>SUM(D2:D4)</f>
        <v>885</v>
      </c>
    </row>
    <row r="6" ht="14.25" spans="4:4">
      <c r="D6" s="8" t="s">
        <v>22</v>
      </c>
    </row>
    <row r="9" spans="1:1">
      <c r="A9" t="s">
        <v>107</v>
      </c>
    </row>
    <row r="10" spans="1:1">
      <c r="A10" s="5" t="s">
        <v>108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0">
      <c r="A1" s="2" t="s">
        <v>109</v>
      </c>
      <c r="B1" s="2" t="s">
        <v>110</v>
      </c>
      <c r="C1" s="2" t="s">
        <v>111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</row>
    <row r="2" s="1" customFormat="1" spans="1:20">
      <c r="A2" s="1" t="s">
        <v>85</v>
      </c>
      <c r="B2" s="1" t="s">
        <v>90</v>
      </c>
      <c r="C2" s="1" t="s">
        <v>86</v>
      </c>
      <c r="D2" s="1" t="s">
        <v>88</v>
      </c>
      <c r="E2" s="1" t="s">
        <v>125</v>
      </c>
      <c r="F2" s="1" t="s">
        <v>90</v>
      </c>
      <c r="G2" s="1" t="s">
        <v>91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72</v>
      </c>
      <c r="S2" s="1" t="s">
        <v>133</v>
      </c>
      <c r="T2" s="1" t="s">
        <v>134</v>
      </c>
    </row>
    <row r="3" s="1" customFormat="1" spans="1:20">
      <c r="A3" s="1" t="s">
        <v>69</v>
      </c>
      <c r="B3" s="1" t="s">
        <v>78</v>
      </c>
      <c r="C3" s="1" t="s">
        <v>70</v>
      </c>
      <c r="D3" s="1" t="s">
        <v>135</v>
      </c>
      <c r="E3" s="1" t="s">
        <v>136</v>
      </c>
      <c r="F3" s="1" t="s">
        <v>78</v>
      </c>
      <c r="G3" s="1" t="s">
        <v>79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138</v>
      </c>
      <c r="R3" s="1" t="s">
        <v>72</v>
      </c>
      <c r="S3" s="1" t="s">
        <v>133</v>
      </c>
      <c r="T3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FD5498ECCB834AA4AABD22139BB19878</vt:lpwstr>
  </property>
</Properties>
</file>