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<sst xmlns="http://schemas.openxmlformats.org/spreadsheetml/2006/main" count="516" uniqueCount="210">
  <si>
    <t>去哪儿网酒店预付对账单</t>
  </si>
  <si>
    <t>供应商名称：</t>
  </si>
  <si>
    <t>趣悠游</t>
  </si>
  <si>
    <t>结算周期：</t>
  </si>
  <si>
    <t>2022-01-24至2022-01-30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</si>
  <si>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</si>
  <si>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</si>
  <si>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</si>
  <si>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</si>
  <si>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</si>
  <si>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</si>
  <si>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</si>
  <si>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</si>
  <si>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</si>
  <si>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</si>
  <si>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</si>
  <si>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</si>
  <si>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</si>
  <si>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</si>
  <si>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</si>
  <si>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¥18,124.00</t>
  </si>
  <si>
    <t>¥7,829.00</t>
  </si>
  <si>
    <t>¥950.00</t>
  </si>
  <si>
    <t>¥9,345.00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</si>
  <si>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</si>
  <si>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</si>
  <si>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</si>
  <si>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</si>
  <si>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</si>
  <si>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</si>
  <si>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</si>
  <si>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</si>
  <si>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</si>
  <si>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</si>
  <si>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</si>
  <si>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</si>
  <si>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</si>
  <si>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</si>
  <si>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</si>
  <si>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</si>
  <si>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</si>
  <si>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</si>
  <si>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</si>
  <si>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</si>
  <si>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</si>
  <si>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</si>
  <si>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</si>
  <si>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</si>
  <si>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</si>
  <si>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</si>
  <si>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</si>
  <si>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</si>
  <si>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</si>
  <si>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</si>
  <si>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</si>
  <si>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</si>
  <si>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</si>
  <si>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</si>
  <si>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</si>
  <si>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</si>
  <si>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</si>
  <si>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</si>
  <si>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</si>
  <si>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</si>
  <si>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</si>
  <si>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</si>
  <si>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</si>
  <si>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</si>
  <si>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</si>
  <si>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</si>
  <si>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702850187552</t>
  </si>
  <si>
    <t>2345257</t>
  </si>
  <si>
    <t>酒店预付</t>
  </si>
  <si>
    <t>否</t>
  </si>
  <si>
    <t>普通</t>
  </si>
  <si>
    <t>800115865</t>
  </si>
  <si>
    <t>澳门JW万豪酒店</t>
  </si>
  <si>
    <t>1626188</t>
  </si>
  <si>
    <t>LIAO/MINCONG|CHEN/JIANHUI</t>
  </si>
  <si>
    <t>2021-12-18</t>
  </si>
  <si>
    <t>2022-02-01</t>
  </si>
  <si>
    <t>2022-02-02</t>
  </si>
  <si>
    <t>¥2,742.00</t>
  </si>
  <si>
    <t>2022-01-24 08:34:09</t>
  </si>
  <si>
    <t>Deluxe Two Double Room</t>
  </si>
  <si>
    <t>WEBSITE</t>
  </si>
  <si>
    <t>702880795901</t>
  </si>
  <si>
    <t>2397346</t>
  </si>
  <si>
    <t>237763082</t>
  </si>
  <si>
    <t>泽西市居家酒店</t>
  </si>
  <si>
    <t>WANG/WEI</t>
  </si>
  <si>
    <t>2022-01-17</t>
  </si>
  <si>
    <t>2022-01-18</t>
  </si>
  <si>
    <t>2022-01-25</t>
  </si>
  <si>
    <t>¥7,784.00</t>
  </si>
  <si>
    <t>¥714.00</t>
  </si>
  <si>
    <t>¥7,070.00</t>
  </si>
  <si>
    <t>king bed studio with sofa bed</t>
  </si>
  <si>
    <t>702888012528</t>
  </si>
  <si>
    <t>2408748</t>
  </si>
  <si>
    <t>197292011</t>
  </si>
  <si>
    <t>JB设计酒店</t>
  </si>
  <si>
    <t>MA/SUREN</t>
  </si>
  <si>
    <t>2022-01-26</t>
  </si>
  <si>
    <t>¥544.00</t>
  </si>
  <si>
    <t>¥51.00</t>
  </si>
  <si>
    <t>¥493.00</t>
  </si>
  <si>
    <t>deluxe twin room</t>
  </si>
  <si>
    <t>702888932147</t>
  </si>
  <si>
    <t>2408875</t>
  </si>
  <si>
    <t>820629106</t>
  </si>
  <si>
    <t>乌隆他尼塔尼公主酒店</t>
  </si>
  <si>
    <t>GU/LINA</t>
  </si>
  <si>
    <t>¥533.00</t>
  </si>
  <si>
    <t>¥47.00</t>
  </si>
  <si>
    <t>¥486.00</t>
  </si>
  <si>
    <t>Deluxe King Room</t>
  </si>
  <si>
    <t>702848421776</t>
  </si>
  <si>
    <t>2342281</t>
  </si>
  <si>
    <t>197282729</t>
  </si>
  <si>
    <t>多伦多市中心万怡酒店</t>
  </si>
  <si>
    <t>YANG/FU|BINBIN/YAN</t>
  </si>
  <si>
    <t>2021-12-16</t>
  </si>
  <si>
    <t>2022-03-19</t>
  </si>
  <si>
    <t>2022-03-24</t>
  </si>
  <si>
    <t>¥4,525.00</t>
  </si>
  <si>
    <t>2022-01-27 04:38:11</t>
  </si>
  <si>
    <t>King Room</t>
  </si>
  <si>
    <t>702891320154</t>
  </si>
  <si>
    <t>2410104</t>
  </si>
  <si>
    <t>197317790</t>
  </si>
  <si>
    <t>芭堤雅格兰德中心点酒店</t>
  </si>
  <si>
    <t>ZHAO/ZIYAO</t>
  </si>
  <si>
    <t>2022-01-28</t>
  </si>
  <si>
    <t>2022-01-29</t>
  </si>
  <si>
    <t>2022-01-30</t>
  </si>
  <si>
    <t>¥562.00</t>
  </si>
  <si>
    <t>2022-01-28 11:52:07</t>
  </si>
  <si>
    <t>Deluxe Sea-view</t>
  </si>
  <si>
    <t>702892802113</t>
  </si>
  <si>
    <t>2410469</t>
  </si>
  <si>
    <t>221855057</t>
  </si>
  <si>
    <t>清迈香格里拉酒店(SHA Plus+)</t>
  </si>
  <si>
    <t>HE/ZHENGGUO|MA/LEI</t>
  </si>
  <si>
    <t>¥1,434.00</t>
  </si>
  <si>
    <t>¥138.00</t>
  </si>
  <si>
    <t>¥1,296.00</t>
  </si>
  <si>
    <t>Deluxe king bed room</t>
  </si>
  <si>
    <t>合计</t>
  </si>
  <si>
    <t/>
  </si>
  <si>
    <t>¥10,295.00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</si>
  <si>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</si>
  <si>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</si>
  <si>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</si>
  <si>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</si>
  <si>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</si>
  <si>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</si>
  <si>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</si>
  <si>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</si>
  <si>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</si>
  <si>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A220209112636481</t>
  </si>
  <si>
    <t>A220209112700481</t>
  </si>
  <si>
    <r>
      <t>总计：</t>
    </r>
    <r>
      <rPr>
        <sz val="10"/>
        <rFont val="Arial"/>
        <charset val="134"/>
      </rPr>
      <t>9345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</si>
  <si>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</si>
  <si>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</si>
  <si>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</si>
  <si>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</si>
  <si>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</si>
  <si>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</si>
  <si>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</si>
  <si>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</si>
  <si>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</si>
  <si>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</si>
  <si>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</si>
  <si>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</si>
  <si>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</si>
  <si>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</si>
  <si>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</si>
  <si>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</si>
  <si>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清迈香格里拉酒店</t>
  </si>
  <si>
    <t>HE ZHENGGUO,MA LEI</t>
  </si>
  <si>
    <t>退房日周结</t>
  </si>
  <si>
    <t>1296.00</t>
  </si>
  <si>
    <t>RMB</t>
  </si>
  <si>
    <t>0</t>
  </si>
  <si>
    <t>0.00</t>
  </si>
  <si>
    <t>趣悠游国际直连</t>
  </si>
  <si>
    <t>2022-01-29 13:28:00</t>
  </si>
  <si>
    <t>广州汇登信息科技有限公司</t>
  </si>
  <si>
    <t>直采</t>
  </si>
  <si>
    <t>GU LINA</t>
  </si>
  <si>
    <t>486.00</t>
  </si>
  <si>
    <t>2022-01-25 18:17:26</t>
  </si>
  <si>
    <t>直连</t>
  </si>
  <si>
    <t>釜山JB设计酒店</t>
  </si>
  <si>
    <t>MA SUREN</t>
  </si>
  <si>
    <t>493.00</t>
  </si>
  <si>
    <t>2022-01-25 14:39:04</t>
  </si>
  <si>
    <t>泽西市万豪长住酒店</t>
  </si>
  <si>
    <t>WANG WEI</t>
  </si>
  <si>
    <t>7070.00</t>
  </si>
  <si>
    <t>2022-01-17 22:24:32</t>
  </si>
  <si>
    <t>702841260018</t>
  </si>
  <si>
    <t>2021-12-09</t>
  </si>
  <si>
    <t>2332291</t>
  </si>
  <si>
    <t>多伦多马克姆万豪酒店</t>
  </si>
  <si>
    <t>ZHANG JUNYI</t>
  </si>
  <si>
    <t>430.00</t>
  </si>
  <si>
    <t>-430</t>
  </si>
  <si>
    <t>2021-12-09 05:36:10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</si>
</sst>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7" borderId="12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29" fillId="20" borderId="15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82</v>
      </c>
      <c r="T2" s="7" t="s">
        <v>83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7</v>
      </c>
      <c r="N3" s="7" t="s">
        <v>91</v>
      </c>
      <c r="O3" s="7" t="s">
        <v>92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1</v>
      </c>
      <c r="N4" s="7" t="s">
        <v>93</v>
      </c>
      <c r="O4" s="7" t="s">
        <v>93</v>
      </c>
      <c r="P4" s="7" t="s">
        <v>103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93</v>
      </c>
      <c r="O5" s="7" t="s">
        <v>93</v>
      </c>
      <c r="P5" s="7" t="s">
        <v>103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1</v>
      </c>
      <c r="M6" s="7">
        <v>5</v>
      </c>
      <c r="N6" s="7" t="s">
        <v>122</v>
      </c>
      <c r="O6" s="7" t="s">
        <v>123</v>
      </c>
      <c r="P6" s="7" t="s">
        <v>124</v>
      </c>
      <c r="Q6" s="7"/>
      <c r="R6" s="11" t="s">
        <v>125</v>
      </c>
      <c r="S6" s="12" t="s">
        <v>125</v>
      </c>
      <c r="T6" s="7" t="s">
        <v>126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7" t="s">
        <v>131</v>
      </c>
      <c r="I7" s="7" t="s">
        <v>77</v>
      </c>
      <c r="J7" s="7" t="s">
        <v>2</v>
      </c>
      <c r="K7" s="7" t="s">
        <v>132</v>
      </c>
      <c r="L7" s="7">
        <v>1</v>
      </c>
      <c r="M7" s="7">
        <v>1</v>
      </c>
      <c r="N7" s="7" t="s">
        <v>133</v>
      </c>
      <c r="O7" s="7" t="s">
        <v>134</v>
      </c>
      <c r="P7" s="7" t="s">
        <v>135</v>
      </c>
      <c r="Q7" s="7"/>
      <c r="R7" s="11" t="s">
        <v>136</v>
      </c>
      <c r="S7" s="12" t="s">
        <v>136</v>
      </c>
      <c r="T7" s="7" t="s">
        <v>137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138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141</v>
      </c>
      <c r="H8" s="7" t="s">
        <v>142</v>
      </c>
      <c r="I8" s="7" t="s">
        <v>77</v>
      </c>
      <c r="J8" s="7" t="s">
        <v>2</v>
      </c>
      <c r="K8" s="7" t="s">
        <v>143</v>
      </c>
      <c r="L8" s="7">
        <v>2</v>
      </c>
      <c r="M8" s="7">
        <v>1</v>
      </c>
      <c r="N8" s="7" t="s">
        <v>134</v>
      </c>
      <c r="O8" s="7" t="s">
        <v>134</v>
      </c>
      <c r="P8" s="7" t="s">
        <v>135</v>
      </c>
      <c r="Q8" s="7"/>
      <c r="R8" s="11" t="s">
        <v>144</v>
      </c>
      <c r="S8" s="12" t="s">
        <v>19</v>
      </c>
      <c r="T8" s="7"/>
      <c r="U8" s="11" t="s">
        <v>19</v>
      </c>
      <c r="V8" s="11" t="s">
        <v>144</v>
      </c>
      <c r="W8" s="12" t="s">
        <v>145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85</v>
      </c>
      <c r="AG8" t="s">
        <v>73</v>
      </c>
      <c r="AH8" t="s">
        <v>19</v>
      </c>
    </row>
    <row r="9" customHeight="1" spans="1:32">
      <c r="A9" s="10" t="s">
        <v>148</v>
      </c>
      <c r="B9" s="10"/>
      <c r="C9" s="10" t="s">
        <v>149</v>
      </c>
      <c r="D9" s="10"/>
      <c r="E9" s="10"/>
      <c r="F9" s="10"/>
      <c r="G9" s="10" t="s">
        <v>149</v>
      </c>
      <c r="H9" s="10" t="s">
        <v>149</v>
      </c>
      <c r="I9" s="10" t="s">
        <v>149</v>
      </c>
      <c r="J9" s="10" t="s">
        <v>149</v>
      </c>
      <c r="K9" s="10" t="s">
        <v>149</v>
      </c>
      <c r="L9" s="10" t="s">
        <v>149</v>
      </c>
      <c r="M9" s="10" t="s">
        <v>149</v>
      </c>
      <c r="N9" s="10" t="s">
        <v>149</v>
      </c>
      <c r="O9" s="10" t="s">
        <v>149</v>
      </c>
      <c r="P9" s="10" t="s">
        <v>149</v>
      </c>
      <c r="Q9" s="10"/>
      <c r="R9" s="13" t="s">
        <v>20</v>
      </c>
      <c r="S9" s="13" t="s">
        <v>21</v>
      </c>
      <c r="T9" s="10" t="s">
        <v>149</v>
      </c>
      <c r="U9" s="13"/>
      <c r="V9" s="13" t="s">
        <v>150</v>
      </c>
      <c r="W9" s="13" t="s">
        <v>22</v>
      </c>
      <c r="X9" s="13"/>
      <c r="Y9" s="13"/>
      <c r="Z9" s="13"/>
      <c r="AA9" s="10"/>
      <c r="AB9" s="13"/>
      <c r="AC9" s="10"/>
      <c r="AD9" s="10" t="s">
        <v>149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151</v>
      </c>
      <c r="B1" s="4" t="s">
        <v>152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153</v>
      </c>
      <c r="H1" s="4" t="s">
        <v>154</v>
      </c>
      <c r="I1" s="4" t="s">
        <v>13</v>
      </c>
      <c r="J1" s="4" t="s">
        <v>17</v>
      </c>
      <c r="K1" s="4" t="s">
        <v>18</v>
      </c>
      <c r="L1" s="9" t="s">
        <v>155</v>
      </c>
      <c r="M1" s="4" t="s">
        <v>156</v>
      </c>
      <c r="N1" s="4" t="s">
        <v>157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C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159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customHeight="1" spans="1:9">
      <c r="A3" s="6" t="s">
        <v>86</v>
      </c>
      <c r="B3" s="7" t="s">
        <v>92</v>
      </c>
      <c r="C3" s="7" t="s">
        <v>93</v>
      </c>
      <c r="D3" s="3">
        <v>7070</v>
      </c>
      <c r="E3" t="str">
        <f>VLOOKUP(A3,HOP!A:L,12,0)</f>
        <v>7070.00</v>
      </c>
      <c r="F3" t="str">
        <f>VLOOKUP(A3,HOP!A:C,3,0)</f>
        <v>2397346</v>
      </c>
      <c r="G3">
        <f t="shared" ref="G3:G8" si="0">D3-E3</f>
        <v>0</v>
      </c>
      <c r="H3" t="str">
        <f t="shared" ref="H3:H8" si="1">$H$1&amp;F3</f>
        <v>，2397346</v>
      </c>
      <c r="I3" t="str">
        <f>VLOOKUP(A3,HOP!A:T,20,0)</f>
        <v>直连</v>
      </c>
    </row>
    <row r="4" ht="14.25" customHeight="1" spans="1:9">
      <c r="A4" s="6" t="s">
        <v>98</v>
      </c>
      <c r="B4" s="7" t="s">
        <v>93</v>
      </c>
      <c r="C4" s="7" t="s">
        <v>103</v>
      </c>
      <c r="D4" s="3">
        <v>493</v>
      </c>
      <c r="E4" t="str">
        <f>VLOOKUP(A4,HOP!A:L,12,0)</f>
        <v>493.00</v>
      </c>
      <c r="F4" t="str">
        <f>VLOOKUP(A4,HOP!A:C,3,0)</f>
        <v>2408748</v>
      </c>
      <c r="G4">
        <f t="shared" si="0"/>
        <v>0</v>
      </c>
      <c r="H4" t="str">
        <f t="shared" si="1"/>
        <v>，2408748</v>
      </c>
      <c r="I4" t="str">
        <f>VLOOKUP(A4,HOP!A:T,20,0)</f>
        <v>直连</v>
      </c>
    </row>
    <row r="5" ht="14.25" customHeight="1" spans="1:9">
      <c r="A5" s="6" t="s">
        <v>108</v>
      </c>
      <c r="B5" s="7" t="s">
        <v>93</v>
      </c>
      <c r="C5" s="7" t="s">
        <v>103</v>
      </c>
      <c r="D5" s="3">
        <v>486</v>
      </c>
      <c r="E5" t="str">
        <f>VLOOKUP(A5,HOP!A:L,12,0)</f>
        <v>486.00</v>
      </c>
      <c r="F5" t="str">
        <f>VLOOKUP(A5,HOP!A:C,3,0)</f>
        <v>2408875</v>
      </c>
      <c r="G5">
        <f t="shared" si="0"/>
        <v>0</v>
      </c>
      <c r="H5" t="str">
        <f t="shared" si="1"/>
        <v>，2408875</v>
      </c>
      <c r="I5" t="str">
        <f>VLOOKUP(A5,HOP!A:T,20,0)</f>
        <v>直连</v>
      </c>
    </row>
    <row r="6" ht="14.25" hidden="1" customHeight="1" spans="1:9">
      <c r="A6" s="6" t="s">
        <v>117</v>
      </c>
      <c r="B6" s="7" t="s">
        <v>123</v>
      </c>
      <c r="C6" s="7" t="s">
        <v>124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hidden="1" customHeight="1" spans="1:9">
      <c r="A7" s="6" t="s">
        <v>128</v>
      </c>
      <c r="B7" s="7" t="s">
        <v>134</v>
      </c>
      <c r="C7" s="7" t="s">
        <v>135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customHeight="1" spans="1:9">
      <c r="A8" s="6" t="s">
        <v>139</v>
      </c>
      <c r="B8" s="7" t="s">
        <v>134</v>
      </c>
      <c r="C8" s="7" t="s">
        <v>135</v>
      </c>
      <c r="D8" s="3">
        <v>1296</v>
      </c>
      <c r="E8" t="str">
        <f>VLOOKUP(A8,HOP!A:L,12,0)</f>
        <v>1296.00</v>
      </c>
      <c r="F8" t="str">
        <f>VLOOKUP(A8,HOP!A:C,3,0)</f>
        <v>2410469</v>
      </c>
      <c r="G8">
        <f t="shared" si="0"/>
        <v>0</v>
      </c>
      <c r="H8" t="str">
        <f t="shared" si="1"/>
        <v>，2410469</v>
      </c>
      <c r="I8" t="str">
        <f>VLOOKUP(A8,HOP!A:T,20,0)</f>
        <v>直采</v>
      </c>
    </row>
    <row r="10" spans="4:4">
      <c r="D10" s="3">
        <f>SUM(D2:D9)</f>
        <v>9345</v>
      </c>
    </row>
    <row r="11" ht="14.25" spans="4:4">
      <c r="D11" s="8" t="s">
        <v>23</v>
      </c>
    </row>
    <row r="15" spans="1:3">
      <c r="A15" t="s">
        <v>160</v>
      </c>
      <c r="C15">
        <v>1296</v>
      </c>
    </row>
    <row r="16" spans="1:3">
      <c r="A16" t="s">
        <v>161</v>
      </c>
      <c r="C16">
        <v>8049</v>
      </c>
    </row>
    <row r="17" spans="1:3">
      <c r="A17" s="5" t="s">
        <v>162</v>
      </c>
      <c r="C17">
        <f>SUBTOTAL(9,C15:C16)</f>
        <v>9345</v>
      </c>
    </row>
  </sheetData>
  <autoFilter ref="A1:I8">
    <filterColumn colId="3">
      <filters>
        <filter val="486.00"/>
        <filter val="493.00"/>
        <filter val="7,070.00"/>
        <filter val="1,296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163</v>
      </c>
      <c r="B1" s="2" t="s">
        <v>164</v>
      </c>
      <c r="C1" s="2" t="s">
        <v>165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166</v>
      </c>
      <c r="I1" s="2" t="s">
        <v>167</v>
      </c>
      <c r="J1" s="2" t="s">
        <v>168</v>
      </c>
      <c r="K1" s="2" t="s">
        <v>169</v>
      </c>
      <c r="L1" s="2" t="s">
        <v>170</v>
      </c>
      <c r="M1" s="2" t="s">
        <v>171</v>
      </c>
      <c r="N1" s="2" t="s">
        <v>172</v>
      </c>
      <c r="O1" s="2" t="s">
        <v>173</v>
      </c>
      <c r="P1" s="2" t="s">
        <v>174</v>
      </c>
      <c r="Q1" s="2" t="s">
        <v>175</v>
      </c>
      <c r="R1" s="2" t="s">
        <v>176</v>
      </c>
      <c r="S1" s="2" t="s">
        <v>177</v>
      </c>
      <c r="T1" s="2" t="s">
        <v>178</v>
      </c>
    </row>
    <row r="2" s="1" customFormat="1" spans="1:20">
      <c r="A2" s="1" t="s">
        <v>139</v>
      </c>
      <c r="B2" s="1" t="s">
        <v>134</v>
      </c>
      <c r="C2" s="1" t="s">
        <v>140</v>
      </c>
      <c r="D2" s="1" t="s">
        <v>179</v>
      </c>
      <c r="E2" s="1" t="s">
        <v>180</v>
      </c>
      <c r="F2" s="1" t="s">
        <v>134</v>
      </c>
      <c r="G2" s="1" t="s">
        <v>135</v>
      </c>
      <c r="H2" s="1" t="s">
        <v>181</v>
      </c>
      <c r="I2" s="1" t="s">
        <v>182</v>
      </c>
      <c r="J2" s="1" t="s">
        <v>183</v>
      </c>
      <c r="K2" s="1" t="s">
        <v>182</v>
      </c>
      <c r="L2" s="1" t="s">
        <v>182</v>
      </c>
      <c r="M2" s="1" t="s">
        <v>184</v>
      </c>
      <c r="N2" s="1" t="s">
        <v>184</v>
      </c>
      <c r="O2" s="1" t="s">
        <v>185</v>
      </c>
      <c r="P2" s="1" t="s">
        <v>186</v>
      </c>
      <c r="Q2" s="1" t="s">
        <v>187</v>
      </c>
      <c r="R2" s="1" t="s">
        <v>73</v>
      </c>
      <c r="S2" s="1" t="s">
        <v>188</v>
      </c>
      <c r="T2" s="1" t="s">
        <v>189</v>
      </c>
    </row>
    <row r="3" s="1" customFormat="1" spans="1:20">
      <c r="A3" s="1" t="s">
        <v>108</v>
      </c>
      <c r="B3" s="1" t="s">
        <v>93</v>
      </c>
      <c r="C3" s="1" t="s">
        <v>109</v>
      </c>
      <c r="D3" s="1" t="s">
        <v>111</v>
      </c>
      <c r="E3" s="1" t="s">
        <v>190</v>
      </c>
      <c r="F3" s="1" t="s">
        <v>93</v>
      </c>
      <c r="G3" s="1" t="s">
        <v>103</v>
      </c>
      <c r="H3" s="1" t="s">
        <v>181</v>
      </c>
      <c r="I3" s="1" t="s">
        <v>191</v>
      </c>
      <c r="J3" s="1" t="s">
        <v>183</v>
      </c>
      <c r="K3" s="1" t="s">
        <v>191</v>
      </c>
      <c r="L3" s="1" t="s">
        <v>191</v>
      </c>
      <c r="M3" s="1" t="s">
        <v>184</v>
      </c>
      <c r="N3" s="1" t="s">
        <v>184</v>
      </c>
      <c r="O3" s="1" t="s">
        <v>185</v>
      </c>
      <c r="P3" s="1" t="s">
        <v>186</v>
      </c>
      <c r="Q3" s="1" t="s">
        <v>192</v>
      </c>
      <c r="R3" s="1" t="s">
        <v>73</v>
      </c>
      <c r="S3" s="1" t="s">
        <v>188</v>
      </c>
      <c r="T3" s="1" t="s">
        <v>193</v>
      </c>
    </row>
    <row r="4" s="1" customFormat="1" spans="1:20">
      <c r="A4" s="1" t="s">
        <v>98</v>
      </c>
      <c r="B4" s="1" t="s">
        <v>93</v>
      </c>
      <c r="C4" s="1" t="s">
        <v>99</v>
      </c>
      <c r="D4" s="1" t="s">
        <v>194</v>
      </c>
      <c r="E4" s="1" t="s">
        <v>195</v>
      </c>
      <c r="F4" s="1" t="s">
        <v>93</v>
      </c>
      <c r="G4" s="1" t="s">
        <v>103</v>
      </c>
      <c r="H4" s="1" t="s">
        <v>181</v>
      </c>
      <c r="I4" s="1" t="s">
        <v>196</v>
      </c>
      <c r="J4" s="1" t="s">
        <v>183</v>
      </c>
      <c r="K4" s="1" t="s">
        <v>196</v>
      </c>
      <c r="L4" s="1" t="s">
        <v>196</v>
      </c>
      <c r="M4" s="1" t="s">
        <v>184</v>
      </c>
      <c r="N4" s="1" t="s">
        <v>184</v>
      </c>
      <c r="O4" s="1" t="s">
        <v>185</v>
      </c>
      <c r="P4" s="1" t="s">
        <v>186</v>
      </c>
      <c r="Q4" s="1" t="s">
        <v>197</v>
      </c>
      <c r="R4" s="1" t="s">
        <v>73</v>
      </c>
      <c r="S4" s="1" t="s">
        <v>188</v>
      </c>
      <c r="T4" s="1" t="s">
        <v>193</v>
      </c>
    </row>
    <row r="5" s="1" customFormat="1" spans="1:20">
      <c r="A5" s="1" t="s">
        <v>86</v>
      </c>
      <c r="B5" s="1" t="s">
        <v>91</v>
      </c>
      <c r="C5" s="1" t="s">
        <v>87</v>
      </c>
      <c r="D5" s="1" t="s">
        <v>198</v>
      </c>
      <c r="E5" s="1" t="s">
        <v>199</v>
      </c>
      <c r="F5" s="1" t="s">
        <v>92</v>
      </c>
      <c r="G5" s="1" t="s">
        <v>93</v>
      </c>
      <c r="H5" s="1" t="s">
        <v>181</v>
      </c>
      <c r="I5" s="1" t="s">
        <v>200</v>
      </c>
      <c r="J5" s="1" t="s">
        <v>183</v>
      </c>
      <c r="K5" s="1" t="s">
        <v>200</v>
      </c>
      <c r="L5" s="1" t="s">
        <v>200</v>
      </c>
      <c r="M5" s="1" t="s">
        <v>184</v>
      </c>
      <c r="N5" s="1" t="s">
        <v>184</v>
      </c>
      <c r="O5" s="1" t="s">
        <v>185</v>
      </c>
      <c r="P5" s="1" t="s">
        <v>186</v>
      </c>
      <c r="Q5" s="1" t="s">
        <v>201</v>
      </c>
      <c r="R5" s="1" t="s">
        <v>73</v>
      </c>
      <c r="S5" s="1" t="s">
        <v>188</v>
      </c>
      <c r="T5" s="1" t="s">
        <v>193</v>
      </c>
    </row>
    <row r="6" s="1" customFormat="1" spans="1:20">
      <c r="A6" s="1" t="s">
        <v>202</v>
      </c>
      <c r="B6" s="1" t="s">
        <v>203</v>
      </c>
      <c r="C6" s="1" t="s">
        <v>204</v>
      </c>
      <c r="D6" s="1" t="s">
        <v>205</v>
      </c>
      <c r="E6" s="1" t="s">
        <v>206</v>
      </c>
      <c r="F6" s="1" t="s">
        <v>134</v>
      </c>
      <c r="G6" s="1" t="s">
        <v>135</v>
      </c>
      <c r="H6" s="1" t="s">
        <v>181</v>
      </c>
      <c r="I6" s="1" t="s">
        <v>207</v>
      </c>
      <c r="J6" s="1" t="s">
        <v>183</v>
      </c>
      <c r="K6" s="1" t="s">
        <v>207</v>
      </c>
      <c r="L6" s="1" t="s">
        <v>185</v>
      </c>
      <c r="M6" s="1" t="s">
        <v>208</v>
      </c>
      <c r="N6" s="1" t="s">
        <v>208</v>
      </c>
      <c r="O6" s="1" t="s">
        <v>185</v>
      </c>
      <c r="P6" s="1" t="s">
        <v>186</v>
      </c>
      <c r="Q6" s="1" t="s">
        <v>209</v>
      </c>
      <c r="R6" s="1" t="s">
        <v>73</v>
      </c>
      <c r="S6" s="1" t="s">
        <v>188</v>
      </c>
      <c r="T6" s="1" t="s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2022-02-09T03:26:30Z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9CBC00B0645340CB92A56A5EF9755ACD</vt:lpwstr>
  </property>
</Properties>
</file>