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<sst xmlns="http://schemas.openxmlformats.org/spreadsheetml/2006/main" count="323" uniqueCount="130">
  <si>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</si>
  <si>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</si>
  <si>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</si>
  <si>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</si>
  <si>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</si>
  <si>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</si>
  <si>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</si>
  <si>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</si>
  <si>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</si>
  <si>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</si>
  <si>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</si>
  <si>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</si>
  <si>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</si>
  <si>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</si>
  <si>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</si>
  <si>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</si>
  <si>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</si>
  <si>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</si>
  <si>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</si>
  <si>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</si>
  <si>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</si>
  <si>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</si>
  <si>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</si>
  <si>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</si>
  <si>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</si>
  <si>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</si>
  <si>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</si>
  <si>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[成都]全季酒店(成都环球中心店)(77169670)</t>
  </si>
  <si>
    <t>双床房&lt;2人入住&gt;</t>
  </si>
  <si>
    <t>CNY</t>
  </si>
  <si>
    <t>何东</t>
  </si>
  <si>
    <t>CA13744220209CNY</t>
  </si>
  <si>
    <t>未提现</t>
  </si>
  <si>
    <t>携程开票</t>
  </si>
  <si>
    <t>R8000010075135193001</t>
  </si>
  <si>
    <t>[哈尔滨]汉庭酒店(哈尔滨火车站广场店)(68601070)</t>
  </si>
  <si>
    <t>高级大床房&lt;2人入住&gt;</t>
  </si>
  <si>
    <t>孙香慧</t>
  </si>
  <si>
    <t>取消</t>
  </si>
  <si>
    <t>[上海]上海森景大酒店(76480208)</t>
  </si>
  <si>
    <t>商务大床房&lt;2人入住&gt;&lt;早餐&gt;</t>
  </si>
  <si>
    <t>戴聪,戴冬阳</t>
  </si>
  <si>
    <t>[济南]格林豪泰(济南泉城广场店)(68600774)</t>
  </si>
  <si>
    <t>家庭房&lt;2人入住&gt;</t>
  </si>
  <si>
    <t>刘贵英</t>
  </si>
  <si>
    <t>(GRT)74606609</t>
  </si>
  <si>
    <t>[铜仁]尚客优连锁酒店（铜仁高铁站店）(77145587)</t>
  </si>
  <si>
    <t>商务双床房&lt;2人入住&gt;</t>
  </si>
  <si>
    <t>李林</t>
  </si>
  <si>
    <t>[溧阳]尚客优连锁酒店(溧阳天目湖店)(81208936)</t>
  </si>
  <si>
    <t>特惠大床房(无窗）&lt;2人入住&gt;</t>
  </si>
  <si>
    <t>毛建波</t>
  </si>
  <si>
    <t>[太原]IU酒店(太原解放路北大街万达广场店)(80248120)</t>
  </si>
  <si>
    <t>小U舒适大床房&lt;2人入住&gt;</t>
  </si>
  <si>
    <t>雒文玲</t>
  </si>
  <si>
    <t>[徐州]尚客优快捷酒店(徐州师范大学店)(80248066)</t>
  </si>
  <si>
    <t>大床房&lt;2人入住&gt;</t>
  </si>
  <si>
    <t>李巧静</t>
  </si>
  <si>
    <t>[南昌]尚客优精选酒店(南昌叠山路滕王阁步行街店)(80245746)</t>
  </si>
  <si>
    <t>游建永</t>
  </si>
  <si>
    <t>[null](80249882)</t>
  </si>
  <si>
    <t>，</t>
  </si>
  <si>
    <t>1447 CNY</t>
  </si>
  <si>
    <t>A220209100419481</t>
  </si>
  <si>
    <t>总计：1447元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</si>
  <si>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</si>
  <si>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</si>
  <si>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</si>
  <si>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</si>
  <si>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</si>
  <si>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</si>
  <si>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</si>
  <si>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</si>
  <si>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</si>
  <si>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</si>
  <si>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</si>
  <si>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</si>
  <si>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</si>
  <si>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</si>
  <si>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</si>
  <si>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</si>
  <si>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</si>
  <si>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2022-01-24</t>
  </si>
  <si>
    <t>2408382</t>
  </si>
  <si>
    <t>贝壳酒店（合肥蜀山南七中科大店）</t>
  </si>
  <si>
    <t>王来辉</t>
  </si>
  <si>
    <t>2022-01-25</t>
  </si>
  <si>
    <t>退房日月结</t>
  </si>
  <si>
    <t>114.00</t>
  </si>
  <si>
    <t>RMB</t>
  </si>
  <si>
    <t>0</t>
  </si>
  <si>
    <t>0.00</t>
  </si>
  <si>
    <t>携程汇登国内直连</t>
  </si>
  <si>
    <t>2022-01-24 21:50:55</t>
  </si>
  <si>
    <t>否</t>
  </si>
  <si>
    <t>广州汇登信息科技有限公司</t>
  </si>
  <si>
    <t>直连</t>
  </si>
  <si>
    <t>2408288</t>
  </si>
  <si>
    <t>尚客优精选酒店（叠山路滕王阁步行街店）</t>
  </si>
  <si>
    <t>95.00</t>
  </si>
  <si>
    <t>2022-01-24 18:41:52</t>
  </si>
  <si>
    <t>2408150</t>
  </si>
  <si>
    <t>尚客优快捷酒店（徐州铜山师范大学店）</t>
  </si>
  <si>
    <t>85.00</t>
  </si>
  <si>
    <t>2022-01-24 17:24:18</t>
  </si>
  <si>
    <t>2407963</t>
  </si>
  <si>
    <t>IU酒店(太原解放路北大街万达广场店)</t>
  </si>
  <si>
    <t>161.00</t>
  </si>
  <si>
    <t>2022-01-24 15:24:40</t>
  </si>
  <si>
    <t>2407927</t>
  </si>
  <si>
    <t>尚客优连锁酒店（溧阳天目湖店）</t>
  </si>
  <si>
    <t>118.00</t>
  </si>
  <si>
    <t>2022-01-24 14:56:37</t>
  </si>
  <si>
    <t>2407726</t>
  </si>
  <si>
    <t>尚客优连锁酒店（铜仁高铁站店）</t>
  </si>
  <si>
    <t>130.00</t>
  </si>
  <si>
    <t>2022-01-24 12:21:28</t>
  </si>
  <si>
    <t>2407675</t>
  </si>
  <si>
    <t>格林豪泰商务酒店（济南泉城广场店）</t>
  </si>
  <si>
    <t>222.00</t>
  </si>
  <si>
    <t>2022-01-24 11:31:12</t>
  </si>
  <si>
    <t>2407569</t>
  </si>
  <si>
    <t>上海森景大酒店</t>
  </si>
  <si>
    <t>229.00</t>
  </si>
  <si>
    <t>2022-01-24 03:52:26</t>
  </si>
  <si>
    <t>2022-01-17</t>
  </si>
  <si>
    <t>2396261</t>
  </si>
  <si>
    <t>全季酒店(成都环球中心店)</t>
  </si>
  <si>
    <t>293.00</t>
  </si>
  <si>
    <t>2022-01-17 14:53:15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</si>
</sst>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2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4" borderId="5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12" fillId="9" borderId="2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17191370942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44585</v>
      </c>
      <c r="G2" s="5">
        <v>44586</v>
      </c>
      <c r="H2" s="4">
        <v>1</v>
      </c>
      <c r="I2" s="4">
        <v>1</v>
      </c>
      <c r="J2" s="4">
        <v>1</v>
      </c>
      <c r="K2" s="4" t="s">
        <v>29</v>
      </c>
      <c r="L2" s="4">
        <v>293</v>
      </c>
      <c r="M2" s="4">
        <v>293</v>
      </c>
      <c r="N2" s="4" t="s">
        <v>30</v>
      </c>
      <c r="O2" s="4" t="s">
        <v>31</v>
      </c>
      <c r="P2" s="4" t="s">
        <v>32</v>
      </c>
      <c r="Q2" s="4">
        <v>0</v>
      </c>
      <c r="R2" s="6">
        <v>44578</v>
      </c>
      <c r="S2" s="5">
        <v>44601</v>
      </c>
      <c r="T2" s="4" t="s">
        <v>33</v>
      </c>
      <c r="U2" s="4">
        <v>293</v>
      </c>
      <c r="V2" s="4">
        <v>0</v>
      </c>
      <c r="W2" s="4">
        <v>0</v>
      </c>
      <c r="X2" s="4">
        <v>2396261</v>
      </c>
      <c r="Y2" s="4" t="s">
        <v>34</v>
      </c>
    </row>
    <row r="3" s="4" customFormat="1" spans="1:24">
      <c r="A3" s="4">
        <v>17210952695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44585</v>
      </c>
      <c r="G3" s="5">
        <v>44586</v>
      </c>
      <c r="H3" s="4">
        <v>1</v>
      </c>
      <c r="I3" s="4">
        <v>1</v>
      </c>
      <c r="J3" s="4">
        <v>1</v>
      </c>
      <c r="K3" s="4" t="s">
        <v>29</v>
      </c>
      <c r="L3" s="4">
        <v>168</v>
      </c>
      <c r="M3" s="4">
        <v>168</v>
      </c>
      <c r="N3" s="4" t="s">
        <v>37</v>
      </c>
      <c r="O3" s="4" t="s">
        <v>31</v>
      </c>
      <c r="P3" s="4" t="s">
        <v>32</v>
      </c>
      <c r="Q3" s="4">
        <v>0</v>
      </c>
      <c r="R3" s="6">
        <v>44582</v>
      </c>
      <c r="S3" s="5">
        <v>44601</v>
      </c>
      <c r="T3" s="4" t="s">
        <v>33</v>
      </c>
      <c r="U3" s="4">
        <v>168</v>
      </c>
      <c r="V3" s="4">
        <v>0</v>
      </c>
      <c r="W3" s="4">
        <v>0</v>
      </c>
      <c r="X3" s="4">
        <v>2404585</v>
      </c>
    </row>
    <row r="4" s="4" customFormat="1" spans="1:24">
      <c r="A4" s="4">
        <v>17210952695</v>
      </c>
      <c r="B4" s="4" t="s">
        <v>25</v>
      </c>
      <c r="C4" s="4" t="s">
        <v>38</v>
      </c>
      <c r="D4" s="4" t="s">
        <v>35</v>
      </c>
      <c r="E4" s="4" t="s">
        <v>36</v>
      </c>
      <c r="F4" s="5">
        <v>44585</v>
      </c>
      <c r="G4" s="5">
        <v>44586</v>
      </c>
      <c r="H4" s="4">
        <v>1</v>
      </c>
      <c r="I4" s="4">
        <v>1</v>
      </c>
      <c r="J4" s="4">
        <v>1</v>
      </c>
      <c r="K4" s="4" t="s">
        <v>29</v>
      </c>
      <c r="L4" s="4">
        <v>-168</v>
      </c>
      <c r="M4" s="4">
        <v>-168</v>
      </c>
      <c r="N4" s="4" t="s">
        <v>37</v>
      </c>
      <c r="O4" s="4" t="s">
        <v>31</v>
      </c>
      <c r="P4" s="4" t="s">
        <v>32</v>
      </c>
      <c r="Q4" s="4">
        <v>0</v>
      </c>
      <c r="R4" s="6">
        <v>44582</v>
      </c>
      <c r="S4" s="5">
        <v>44601</v>
      </c>
      <c r="T4" s="4" t="s">
        <v>33</v>
      </c>
      <c r="U4" s="4">
        <v>-168</v>
      </c>
      <c r="V4" s="4">
        <v>0</v>
      </c>
      <c r="W4" s="4">
        <v>0</v>
      </c>
      <c r="X4" s="4">
        <v>2404585</v>
      </c>
    </row>
    <row r="5" s="4" customFormat="1" spans="1:25">
      <c r="A5" s="4">
        <v>17225280797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44585</v>
      </c>
      <c r="G5" s="5">
        <v>44586</v>
      </c>
      <c r="H5" s="4">
        <v>1</v>
      </c>
      <c r="I5" s="4">
        <v>1</v>
      </c>
      <c r="J5" s="4">
        <v>1</v>
      </c>
      <c r="K5" s="4" t="s">
        <v>29</v>
      </c>
      <c r="L5" s="4">
        <v>229</v>
      </c>
      <c r="M5" s="4">
        <v>229</v>
      </c>
      <c r="N5" s="4" t="s">
        <v>41</v>
      </c>
      <c r="O5" s="4" t="s">
        <v>31</v>
      </c>
      <c r="P5" s="4" t="s">
        <v>32</v>
      </c>
      <c r="Q5" s="4">
        <v>0</v>
      </c>
      <c r="R5" s="6">
        <v>44585</v>
      </c>
      <c r="S5" s="5">
        <v>44601</v>
      </c>
      <c r="T5" s="4" t="s">
        <v>33</v>
      </c>
      <c r="U5" s="4">
        <v>229</v>
      </c>
      <c r="V5" s="4">
        <v>0</v>
      </c>
      <c r="W5" s="4">
        <v>0</v>
      </c>
      <c r="X5" s="4"/>
      <c r="Y5" s="4">
        <v>123</v>
      </c>
    </row>
    <row r="6" s="4" customFormat="1" spans="1:25">
      <c r="A6" s="4">
        <v>17225777526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44585</v>
      </c>
      <c r="G6" s="5">
        <v>44586</v>
      </c>
      <c r="H6" s="4">
        <v>1</v>
      </c>
      <c r="I6" s="4">
        <v>1</v>
      </c>
      <c r="J6" s="4">
        <v>1</v>
      </c>
      <c r="K6" s="4" t="s">
        <v>29</v>
      </c>
      <c r="L6" s="4">
        <v>222</v>
      </c>
      <c r="M6" s="4">
        <v>222</v>
      </c>
      <c r="N6" s="4" t="s">
        <v>44</v>
      </c>
      <c r="O6" s="4" t="s">
        <v>31</v>
      </c>
      <c r="P6" s="4" t="s">
        <v>32</v>
      </c>
      <c r="Q6" s="4">
        <v>0</v>
      </c>
      <c r="R6" s="6">
        <v>44585</v>
      </c>
      <c r="S6" s="5">
        <v>44601</v>
      </c>
      <c r="T6" s="4" t="s">
        <v>33</v>
      </c>
      <c r="U6" s="4">
        <v>222</v>
      </c>
      <c r="V6" s="4">
        <v>0</v>
      </c>
      <c r="W6" s="4">
        <v>0</v>
      </c>
      <c r="X6" s="4"/>
      <c r="Y6" s="4" t="s">
        <v>45</v>
      </c>
    </row>
    <row r="7" s="4" customFormat="1" spans="1:23">
      <c r="A7" s="4">
        <v>17225939477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44585</v>
      </c>
      <c r="G7" s="5">
        <v>44586</v>
      </c>
      <c r="H7" s="4">
        <v>1</v>
      </c>
      <c r="I7" s="4">
        <v>1</v>
      </c>
      <c r="J7" s="4">
        <v>1</v>
      </c>
      <c r="K7" s="4" t="s">
        <v>29</v>
      </c>
      <c r="L7" s="4">
        <v>130</v>
      </c>
      <c r="M7" s="4">
        <v>130</v>
      </c>
      <c r="N7" s="4" t="s">
        <v>48</v>
      </c>
      <c r="O7" s="4" t="s">
        <v>31</v>
      </c>
      <c r="P7" s="4" t="s">
        <v>32</v>
      </c>
      <c r="Q7" s="4">
        <v>0</v>
      </c>
      <c r="R7" s="6">
        <v>44585</v>
      </c>
      <c r="S7" s="5">
        <v>44601</v>
      </c>
      <c r="T7" s="4" t="s">
        <v>33</v>
      </c>
      <c r="U7" s="4">
        <v>130</v>
      </c>
      <c r="V7" s="4">
        <v>0</v>
      </c>
      <c r="W7" s="4">
        <v>0</v>
      </c>
    </row>
    <row r="8" s="4" customFormat="1" spans="1:23">
      <c r="A8" s="4">
        <v>17226434678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44585</v>
      </c>
      <c r="G8" s="5">
        <v>44586</v>
      </c>
      <c r="H8" s="4">
        <v>1</v>
      </c>
      <c r="I8" s="4">
        <v>1</v>
      </c>
      <c r="J8" s="4">
        <v>1</v>
      </c>
      <c r="K8" s="4" t="s">
        <v>29</v>
      </c>
      <c r="L8" s="4">
        <v>118</v>
      </c>
      <c r="M8" s="4">
        <v>118</v>
      </c>
      <c r="N8" s="4" t="s">
        <v>51</v>
      </c>
      <c r="O8" s="4" t="s">
        <v>31</v>
      </c>
      <c r="P8" s="4" t="s">
        <v>32</v>
      </c>
      <c r="Q8" s="4">
        <v>0</v>
      </c>
      <c r="R8" s="6">
        <v>44585</v>
      </c>
      <c r="S8" s="5">
        <v>44601</v>
      </c>
      <c r="T8" s="4" t="s">
        <v>33</v>
      </c>
      <c r="U8" s="4">
        <v>118</v>
      </c>
      <c r="V8" s="4">
        <v>0</v>
      </c>
      <c r="W8" s="4">
        <v>0</v>
      </c>
    </row>
    <row r="9" s="4" customFormat="1" spans="1:25">
      <c r="A9" s="4">
        <v>17226516367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44585</v>
      </c>
      <c r="G9" s="5">
        <v>44586</v>
      </c>
      <c r="H9" s="4">
        <v>1</v>
      </c>
      <c r="I9" s="4">
        <v>1</v>
      </c>
      <c r="J9" s="4">
        <v>1</v>
      </c>
      <c r="K9" s="4" t="s">
        <v>29</v>
      </c>
      <c r="L9" s="4">
        <v>161</v>
      </c>
      <c r="M9" s="4">
        <v>161</v>
      </c>
      <c r="N9" s="4" t="s">
        <v>54</v>
      </c>
      <c r="O9" s="4" t="s">
        <v>31</v>
      </c>
      <c r="P9" s="4" t="s">
        <v>32</v>
      </c>
      <c r="Q9" s="4">
        <v>0</v>
      </c>
      <c r="R9" s="6">
        <v>44585</v>
      </c>
      <c r="S9" s="5">
        <v>44601</v>
      </c>
      <c r="T9" s="4" t="s">
        <v>33</v>
      </c>
      <c r="U9" s="4">
        <v>161</v>
      </c>
      <c r="V9" s="4">
        <v>0</v>
      </c>
      <c r="W9" s="4">
        <v>0</v>
      </c>
      <c r="X9" s="4"/>
      <c r="Y9" s="4">
        <v>104211256324</v>
      </c>
    </row>
    <row r="10" s="4" customFormat="1" spans="1:23">
      <c r="A10" s="4">
        <v>17226891723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44585</v>
      </c>
      <c r="G10" s="5">
        <v>44586</v>
      </c>
      <c r="H10" s="4">
        <v>1</v>
      </c>
      <c r="I10" s="4">
        <v>1</v>
      </c>
      <c r="J10" s="4">
        <v>1</v>
      </c>
      <c r="K10" s="4" t="s">
        <v>29</v>
      </c>
      <c r="L10" s="4">
        <v>85</v>
      </c>
      <c r="M10" s="4">
        <v>85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44585</v>
      </c>
      <c r="S10" s="5">
        <v>44601</v>
      </c>
      <c r="T10" s="4" t="s">
        <v>33</v>
      </c>
      <c r="U10" s="4">
        <v>85</v>
      </c>
      <c r="V10" s="4">
        <v>0</v>
      </c>
      <c r="W10" s="4">
        <v>0</v>
      </c>
    </row>
    <row r="11" s="4" customFormat="1" spans="1:23">
      <c r="A11" s="4">
        <v>17227166690</v>
      </c>
      <c r="B11" s="4" t="s">
        <v>25</v>
      </c>
      <c r="C11" s="4" t="s">
        <v>26</v>
      </c>
      <c r="D11" s="4" t="s">
        <v>58</v>
      </c>
      <c r="E11" s="4" t="s">
        <v>36</v>
      </c>
      <c r="F11" s="5">
        <v>44585</v>
      </c>
      <c r="G11" s="5">
        <v>44586</v>
      </c>
      <c r="H11" s="4">
        <v>1</v>
      </c>
      <c r="I11" s="4">
        <v>1</v>
      </c>
      <c r="J11" s="4">
        <v>1</v>
      </c>
      <c r="K11" s="4" t="s">
        <v>29</v>
      </c>
      <c r="L11" s="4">
        <v>95</v>
      </c>
      <c r="M11" s="4">
        <v>95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44585</v>
      </c>
      <c r="S11" s="5">
        <v>44601</v>
      </c>
      <c r="T11" s="4" t="s">
        <v>33</v>
      </c>
      <c r="U11" s="4">
        <v>95</v>
      </c>
      <c r="V11" s="4">
        <v>0</v>
      </c>
      <c r="W11" s="4">
        <v>0</v>
      </c>
    </row>
    <row r="12" s="4" customFormat="1" spans="1:23">
      <c r="A12" s="4">
        <v>17227844655</v>
      </c>
      <c r="B12" s="4" t="s">
        <v>25</v>
      </c>
      <c r="C12" s="4" t="s">
        <v>26</v>
      </c>
      <c r="D12" s="4" t="s">
        <v>60</v>
      </c>
      <c r="E12" s="4"/>
      <c r="F12" s="5">
        <v>44585</v>
      </c>
      <c r="G12" s="5">
        <v>44586</v>
      </c>
      <c r="H12" s="4">
        <v>0</v>
      </c>
      <c r="I12" s="4">
        <v>1</v>
      </c>
      <c r="J12" s="4">
        <v>0</v>
      </c>
      <c r="K12" s="4" t="s">
        <v>29</v>
      </c>
      <c r="L12" s="4">
        <v>114</v>
      </c>
      <c r="M12" s="4">
        <v>114</v>
      </c>
      <c r="N12" s="4"/>
      <c r="O12" s="4" t="s">
        <v>31</v>
      </c>
      <c r="P12" s="4" t="s">
        <v>32</v>
      </c>
      <c r="Q12" s="4">
        <v>0</v>
      </c>
      <c r="R12" s="6">
        <v>44585</v>
      </c>
      <c r="S12" s="5">
        <v>44601</v>
      </c>
      <c r="T12" s="4" t="s">
        <v>33</v>
      </c>
      <c r="U12" s="4">
        <v>114</v>
      </c>
      <c r="V12" s="4">
        <v>0</v>
      </c>
      <c r="W1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A18" sqref="A18:A19"/>
    </sheetView>
  </sheetViews>
  <sheetFormatPr defaultColWidth="9" defaultRowHeight="13.5"/>
  <cols>
    <col min="1" max="1" width="13.2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9">
      <c r="A2" s="4">
        <v>17191370942</v>
      </c>
      <c r="B2" s="5">
        <v>44585</v>
      </c>
      <c r="C2" s="5">
        <v>44586</v>
      </c>
      <c r="D2" s="4">
        <v>293</v>
      </c>
      <c r="E2" s="4" t="str">
        <f>VLOOKUP(A2,HOP!A:L,12,0)</f>
        <v>293.00</v>
      </c>
      <c r="F2" s="4" t="str">
        <f>VLOOKUP(A2,HOP!A:C,3,0)</f>
        <v>2396261</v>
      </c>
      <c r="G2" s="4">
        <f>D2-E2</f>
        <v>0</v>
      </c>
      <c r="H2" s="4" t="str">
        <f>$H$1&amp;F2</f>
        <v>，2396261</v>
      </c>
      <c r="I2" s="4" t="str">
        <f>VLOOKUP(A2,HOP!A:T,20,0)</f>
        <v>直连</v>
      </c>
    </row>
    <row r="3" s="4" customFormat="1" hidden="1" spans="1:9">
      <c r="A3" s="4">
        <v>17210952695</v>
      </c>
      <c r="B3" s="5">
        <v>44585</v>
      </c>
      <c r="C3" s="5">
        <v>44586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1" si="0">D3-E3</f>
        <v>#N/A</v>
      </c>
      <c r="H3" s="4" t="e">
        <f t="shared" ref="H3:H11" si="1">$H$1&amp;F3</f>
        <v>#N/A</v>
      </c>
      <c r="I3" s="4" t="e">
        <f>VLOOKUP(A3,HOP!A:T,20,0)</f>
        <v>#N/A</v>
      </c>
    </row>
    <row r="4" s="4" customFormat="1" spans="1:9">
      <c r="A4" s="4">
        <v>17225280797</v>
      </c>
      <c r="B4" s="5">
        <v>44585</v>
      </c>
      <c r="C4" s="5">
        <v>44586</v>
      </c>
      <c r="D4" s="4">
        <v>229</v>
      </c>
      <c r="E4" s="4" t="str">
        <f>VLOOKUP(A4,HOP!A:L,12,0)</f>
        <v>229.00</v>
      </c>
      <c r="F4" s="4" t="str">
        <f>VLOOKUP(A4,HOP!A:C,3,0)</f>
        <v>2407569</v>
      </c>
      <c r="G4" s="4">
        <f t="shared" si="0"/>
        <v>0</v>
      </c>
      <c r="H4" s="4" t="str">
        <f t="shared" si="1"/>
        <v>，2407569</v>
      </c>
      <c r="I4" s="4" t="str">
        <f>VLOOKUP(A4,HOP!A:T,20,0)</f>
        <v>直连</v>
      </c>
    </row>
    <row r="5" s="4" customFormat="1" spans="1:9">
      <c r="A5" s="4">
        <v>17225777526</v>
      </c>
      <c r="B5" s="5">
        <v>44585</v>
      </c>
      <c r="C5" s="5">
        <v>44586</v>
      </c>
      <c r="D5" s="4">
        <v>222</v>
      </c>
      <c r="E5" s="4" t="str">
        <f>VLOOKUP(A5,HOP!A:L,12,0)</f>
        <v>222.00</v>
      </c>
      <c r="F5" s="4" t="str">
        <f>VLOOKUP(A5,HOP!A:C,3,0)</f>
        <v>2407675</v>
      </c>
      <c r="G5" s="4">
        <f t="shared" si="0"/>
        <v>0</v>
      </c>
      <c r="H5" s="4" t="str">
        <f t="shared" si="1"/>
        <v>，2407675</v>
      </c>
      <c r="I5" s="4" t="str">
        <f>VLOOKUP(A5,HOP!A:T,20,0)</f>
        <v>直连</v>
      </c>
    </row>
    <row r="6" s="4" customFormat="1" spans="1:9">
      <c r="A6" s="4">
        <v>17225939477</v>
      </c>
      <c r="B6" s="5">
        <v>44585</v>
      </c>
      <c r="C6" s="5">
        <v>44586</v>
      </c>
      <c r="D6" s="4">
        <v>130</v>
      </c>
      <c r="E6" s="4" t="str">
        <f>VLOOKUP(A6,HOP!A:L,12,0)</f>
        <v>130.00</v>
      </c>
      <c r="F6" s="4" t="str">
        <f>VLOOKUP(A6,HOP!A:C,3,0)</f>
        <v>2407726</v>
      </c>
      <c r="G6" s="4">
        <f t="shared" si="0"/>
        <v>0</v>
      </c>
      <c r="H6" s="4" t="str">
        <f t="shared" si="1"/>
        <v>，2407726</v>
      </c>
      <c r="I6" s="4" t="str">
        <f>VLOOKUP(A6,HOP!A:T,20,0)</f>
        <v>直连</v>
      </c>
    </row>
    <row r="7" s="4" customFormat="1" spans="1:9">
      <c r="A7" s="4">
        <v>17226434678</v>
      </c>
      <c r="B7" s="5">
        <v>44585</v>
      </c>
      <c r="C7" s="5">
        <v>44586</v>
      </c>
      <c r="D7" s="4">
        <v>118</v>
      </c>
      <c r="E7" s="4" t="str">
        <f>VLOOKUP(A7,HOP!A:L,12,0)</f>
        <v>118.00</v>
      </c>
      <c r="F7" s="4" t="str">
        <f>VLOOKUP(A7,HOP!A:C,3,0)</f>
        <v>2407927</v>
      </c>
      <c r="G7" s="4">
        <f t="shared" si="0"/>
        <v>0</v>
      </c>
      <c r="H7" s="4" t="str">
        <f t="shared" si="1"/>
        <v>，2407927</v>
      </c>
      <c r="I7" s="4" t="str">
        <f>VLOOKUP(A7,HOP!A:T,20,0)</f>
        <v>直连</v>
      </c>
    </row>
    <row r="8" s="4" customFormat="1" spans="1:9">
      <c r="A8" s="4">
        <v>17226516367</v>
      </c>
      <c r="B8" s="5">
        <v>44585</v>
      </c>
      <c r="C8" s="5">
        <v>44586</v>
      </c>
      <c r="D8" s="4">
        <v>161</v>
      </c>
      <c r="E8" s="4" t="str">
        <f>VLOOKUP(A8,HOP!A:L,12,0)</f>
        <v>161.00</v>
      </c>
      <c r="F8" s="4" t="str">
        <f>VLOOKUP(A8,HOP!A:C,3,0)</f>
        <v>2407963</v>
      </c>
      <c r="G8" s="4">
        <f t="shared" si="0"/>
        <v>0</v>
      </c>
      <c r="H8" s="4" t="str">
        <f t="shared" si="1"/>
        <v>，2407963</v>
      </c>
      <c r="I8" s="4" t="str">
        <f>VLOOKUP(A8,HOP!A:T,20,0)</f>
        <v>直连</v>
      </c>
    </row>
    <row r="9" s="4" customFormat="1" spans="1:9">
      <c r="A9" s="4">
        <v>17226891723</v>
      </c>
      <c r="B9" s="5">
        <v>44585</v>
      </c>
      <c r="C9" s="5">
        <v>44586</v>
      </c>
      <c r="D9" s="4">
        <v>85</v>
      </c>
      <c r="E9" s="4" t="str">
        <f>VLOOKUP(A9,HOP!A:L,12,0)</f>
        <v>85.00</v>
      </c>
      <c r="F9" s="4" t="str">
        <f>VLOOKUP(A9,HOP!A:C,3,0)</f>
        <v>2408150</v>
      </c>
      <c r="G9" s="4">
        <f t="shared" si="0"/>
        <v>0</v>
      </c>
      <c r="H9" s="4" t="str">
        <f t="shared" si="1"/>
        <v>，2408150</v>
      </c>
      <c r="I9" s="4" t="str">
        <f>VLOOKUP(A9,HOP!A:T,20,0)</f>
        <v>直连</v>
      </c>
    </row>
    <row r="10" s="4" customFormat="1" spans="1:9">
      <c r="A10" s="4">
        <v>17227166690</v>
      </c>
      <c r="B10" s="5">
        <v>44585</v>
      </c>
      <c r="C10" s="5">
        <v>44586</v>
      </c>
      <c r="D10" s="4">
        <v>95</v>
      </c>
      <c r="E10" s="4" t="str">
        <f>VLOOKUP(A10,HOP!A:L,12,0)</f>
        <v>95.00</v>
      </c>
      <c r="F10" s="4" t="str">
        <f>VLOOKUP(A10,HOP!A:C,3,0)</f>
        <v>2408288</v>
      </c>
      <c r="G10" s="4">
        <f t="shared" si="0"/>
        <v>0</v>
      </c>
      <c r="H10" s="4" t="str">
        <f t="shared" si="1"/>
        <v>，2408288</v>
      </c>
      <c r="I10" s="4" t="str">
        <f>VLOOKUP(A10,HOP!A:T,20,0)</f>
        <v>直连</v>
      </c>
    </row>
    <row r="11" s="4" customFormat="1" spans="1:9">
      <c r="A11" s="4">
        <v>17227844655</v>
      </c>
      <c r="B11" s="5">
        <v>44585</v>
      </c>
      <c r="C11" s="5">
        <v>44586</v>
      </c>
      <c r="D11" s="4">
        <v>114</v>
      </c>
      <c r="E11" s="4" t="str">
        <f>VLOOKUP(A11,HOP!A:L,12,0)</f>
        <v>114.00</v>
      </c>
      <c r="F11" s="4" t="str">
        <f>VLOOKUP(A11,HOP!A:C,3,0)</f>
        <v>2408382</v>
      </c>
      <c r="G11" s="4">
        <f t="shared" si="0"/>
        <v>0</v>
      </c>
      <c r="H11" s="4" t="str">
        <f t="shared" si="1"/>
        <v>，2408382</v>
      </c>
      <c r="I11" s="4" t="str">
        <f>VLOOKUP(A11,HOP!A:T,20,0)</f>
        <v>直连</v>
      </c>
    </row>
    <row r="13" spans="4:4">
      <c r="D13" s="4">
        <f>SUM(D2:D12)</f>
        <v>1447</v>
      </c>
    </row>
    <row r="14" spans="4:4">
      <c r="D14" s="4" t="s">
        <v>62</v>
      </c>
    </row>
    <row r="18" spans="1:1">
      <c r="A18" s="4" t="s">
        <v>63</v>
      </c>
    </row>
    <row r="19" spans="1:1">
      <c r="A19" s="4" t="s">
        <v>64</v>
      </c>
    </row>
  </sheetData>
  <autoFilter ref="A1:XFD14">
    <filterColumn colId="3">
      <filters blank="1">
        <filter val="130"/>
        <filter val="161"/>
        <filter val="222"/>
        <filter val="293"/>
        <filter val="114"/>
        <filter val="85"/>
        <filter val="95"/>
        <filter val="1447"/>
        <filter val="118"/>
        <filter val="229"/>
        <filter val="1447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C22" sqref="C21:C2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65</v>
      </c>
      <c r="B1" s="2" t="s">
        <v>66</v>
      </c>
      <c r="C1" s="2" t="s">
        <v>67</v>
      </c>
      <c r="D1" s="2" t="s">
        <v>68</v>
      </c>
      <c r="E1" s="2" t="s">
        <v>13</v>
      </c>
      <c r="F1" s="2" t="s">
        <v>5</v>
      </c>
      <c r="G1" s="2" t="s">
        <v>6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  <c r="S1" s="2" t="s">
        <v>80</v>
      </c>
      <c r="T1" s="2" t="s">
        <v>81</v>
      </c>
    </row>
    <row r="2" s="1" customFormat="1" spans="1:20">
      <c r="A2" s="3">
        <v>17227844655</v>
      </c>
      <c r="B2" s="1" t="s">
        <v>82</v>
      </c>
      <c r="C2" s="1" t="s">
        <v>83</v>
      </c>
      <c r="D2" s="1" t="s">
        <v>84</v>
      </c>
      <c r="E2" s="1" t="s">
        <v>85</v>
      </c>
      <c r="F2" s="1" t="s">
        <v>82</v>
      </c>
      <c r="G2" s="1" t="s">
        <v>86</v>
      </c>
      <c r="H2" s="1" t="s">
        <v>87</v>
      </c>
      <c r="I2" s="1" t="s">
        <v>88</v>
      </c>
      <c r="J2" s="1" t="s">
        <v>89</v>
      </c>
      <c r="K2" s="1" t="s">
        <v>88</v>
      </c>
      <c r="L2" s="1" t="s">
        <v>88</v>
      </c>
      <c r="M2" s="1" t="s">
        <v>90</v>
      </c>
      <c r="N2" s="1" t="s">
        <v>90</v>
      </c>
      <c r="O2" s="1" t="s">
        <v>91</v>
      </c>
      <c r="P2" s="1" t="s">
        <v>92</v>
      </c>
      <c r="Q2" s="1" t="s">
        <v>93</v>
      </c>
      <c r="R2" s="1" t="s">
        <v>94</v>
      </c>
      <c r="S2" s="1" t="s">
        <v>95</v>
      </c>
      <c r="T2" s="1" t="s">
        <v>96</v>
      </c>
    </row>
    <row r="3" s="1" customFormat="1" spans="1:20">
      <c r="A3" s="3">
        <v>17227166690</v>
      </c>
      <c r="B3" s="1" t="s">
        <v>82</v>
      </c>
      <c r="C3" s="1" t="s">
        <v>97</v>
      </c>
      <c r="D3" s="1" t="s">
        <v>98</v>
      </c>
      <c r="E3" s="1" t="s">
        <v>59</v>
      </c>
      <c r="F3" s="1" t="s">
        <v>82</v>
      </c>
      <c r="G3" s="1" t="s">
        <v>86</v>
      </c>
      <c r="H3" s="1" t="s">
        <v>87</v>
      </c>
      <c r="I3" s="1" t="s">
        <v>99</v>
      </c>
      <c r="J3" s="1" t="s">
        <v>89</v>
      </c>
      <c r="K3" s="1" t="s">
        <v>99</v>
      </c>
      <c r="L3" s="1" t="s">
        <v>99</v>
      </c>
      <c r="M3" s="1" t="s">
        <v>90</v>
      </c>
      <c r="N3" s="1" t="s">
        <v>90</v>
      </c>
      <c r="O3" s="1" t="s">
        <v>91</v>
      </c>
      <c r="P3" s="1" t="s">
        <v>92</v>
      </c>
      <c r="Q3" s="1" t="s">
        <v>100</v>
      </c>
      <c r="R3" s="1" t="s">
        <v>94</v>
      </c>
      <c r="S3" s="1" t="s">
        <v>95</v>
      </c>
      <c r="T3" s="1" t="s">
        <v>96</v>
      </c>
    </row>
    <row r="4" s="1" customFormat="1" spans="1:20">
      <c r="A4" s="3">
        <v>17226891723</v>
      </c>
      <c r="B4" s="1" t="s">
        <v>82</v>
      </c>
      <c r="C4" s="1" t="s">
        <v>101</v>
      </c>
      <c r="D4" s="1" t="s">
        <v>102</v>
      </c>
      <c r="E4" s="1" t="s">
        <v>57</v>
      </c>
      <c r="F4" s="1" t="s">
        <v>82</v>
      </c>
      <c r="G4" s="1" t="s">
        <v>86</v>
      </c>
      <c r="H4" s="1" t="s">
        <v>87</v>
      </c>
      <c r="I4" s="1" t="s">
        <v>103</v>
      </c>
      <c r="J4" s="1" t="s">
        <v>89</v>
      </c>
      <c r="K4" s="1" t="s">
        <v>103</v>
      </c>
      <c r="L4" s="1" t="s">
        <v>103</v>
      </c>
      <c r="M4" s="1" t="s">
        <v>90</v>
      </c>
      <c r="N4" s="1" t="s">
        <v>90</v>
      </c>
      <c r="O4" s="1" t="s">
        <v>91</v>
      </c>
      <c r="P4" s="1" t="s">
        <v>92</v>
      </c>
      <c r="Q4" s="1" t="s">
        <v>104</v>
      </c>
      <c r="R4" s="1" t="s">
        <v>94</v>
      </c>
      <c r="S4" s="1" t="s">
        <v>95</v>
      </c>
      <c r="T4" s="1" t="s">
        <v>96</v>
      </c>
    </row>
    <row r="5" s="1" customFormat="1" spans="1:20">
      <c r="A5" s="3">
        <v>17226516367</v>
      </c>
      <c r="B5" s="1" t="s">
        <v>82</v>
      </c>
      <c r="C5" s="1" t="s">
        <v>105</v>
      </c>
      <c r="D5" s="1" t="s">
        <v>106</v>
      </c>
      <c r="E5" s="1" t="s">
        <v>54</v>
      </c>
      <c r="F5" s="1" t="s">
        <v>82</v>
      </c>
      <c r="G5" s="1" t="s">
        <v>86</v>
      </c>
      <c r="H5" s="1" t="s">
        <v>87</v>
      </c>
      <c r="I5" s="1" t="s">
        <v>107</v>
      </c>
      <c r="J5" s="1" t="s">
        <v>89</v>
      </c>
      <c r="K5" s="1" t="s">
        <v>107</v>
      </c>
      <c r="L5" s="1" t="s">
        <v>107</v>
      </c>
      <c r="M5" s="1" t="s">
        <v>90</v>
      </c>
      <c r="N5" s="1" t="s">
        <v>90</v>
      </c>
      <c r="O5" s="1" t="s">
        <v>91</v>
      </c>
      <c r="P5" s="1" t="s">
        <v>92</v>
      </c>
      <c r="Q5" s="1" t="s">
        <v>108</v>
      </c>
      <c r="R5" s="1" t="s">
        <v>94</v>
      </c>
      <c r="S5" s="1" t="s">
        <v>95</v>
      </c>
      <c r="T5" s="1" t="s">
        <v>96</v>
      </c>
    </row>
    <row r="6" s="1" customFormat="1" spans="1:20">
      <c r="A6" s="3">
        <v>17226434678</v>
      </c>
      <c r="B6" s="1" t="s">
        <v>82</v>
      </c>
      <c r="C6" s="1" t="s">
        <v>109</v>
      </c>
      <c r="D6" s="1" t="s">
        <v>110</v>
      </c>
      <c r="E6" s="1" t="s">
        <v>51</v>
      </c>
      <c r="F6" s="1" t="s">
        <v>82</v>
      </c>
      <c r="G6" s="1" t="s">
        <v>86</v>
      </c>
      <c r="H6" s="1" t="s">
        <v>87</v>
      </c>
      <c r="I6" s="1" t="s">
        <v>111</v>
      </c>
      <c r="J6" s="1" t="s">
        <v>89</v>
      </c>
      <c r="K6" s="1" t="s">
        <v>111</v>
      </c>
      <c r="L6" s="1" t="s">
        <v>111</v>
      </c>
      <c r="M6" s="1" t="s">
        <v>90</v>
      </c>
      <c r="N6" s="1" t="s">
        <v>90</v>
      </c>
      <c r="O6" s="1" t="s">
        <v>91</v>
      </c>
      <c r="P6" s="1" t="s">
        <v>92</v>
      </c>
      <c r="Q6" s="1" t="s">
        <v>112</v>
      </c>
      <c r="R6" s="1" t="s">
        <v>94</v>
      </c>
      <c r="S6" s="1" t="s">
        <v>95</v>
      </c>
      <c r="T6" s="1" t="s">
        <v>96</v>
      </c>
    </row>
    <row r="7" s="1" customFormat="1" spans="1:20">
      <c r="A7" s="3">
        <v>17225939477</v>
      </c>
      <c r="B7" s="1" t="s">
        <v>82</v>
      </c>
      <c r="C7" s="1" t="s">
        <v>113</v>
      </c>
      <c r="D7" s="1" t="s">
        <v>114</v>
      </c>
      <c r="E7" s="1" t="s">
        <v>48</v>
      </c>
      <c r="F7" s="1" t="s">
        <v>82</v>
      </c>
      <c r="G7" s="1" t="s">
        <v>86</v>
      </c>
      <c r="H7" s="1" t="s">
        <v>87</v>
      </c>
      <c r="I7" s="1" t="s">
        <v>115</v>
      </c>
      <c r="J7" s="1" t="s">
        <v>89</v>
      </c>
      <c r="K7" s="1" t="s">
        <v>115</v>
      </c>
      <c r="L7" s="1" t="s">
        <v>115</v>
      </c>
      <c r="M7" s="1" t="s">
        <v>90</v>
      </c>
      <c r="N7" s="1" t="s">
        <v>90</v>
      </c>
      <c r="O7" s="1" t="s">
        <v>91</v>
      </c>
      <c r="P7" s="1" t="s">
        <v>92</v>
      </c>
      <c r="Q7" s="1" t="s">
        <v>116</v>
      </c>
      <c r="R7" s="1" t="s">
        <v>94</v>
      </c>
      <c r="S7" s="1" t="s">
        <v>95</v>
      </c>
      <c r="T7" s="1" t="s">
        <v>96</v>
      </c>
    </row>
    <row r="8" s="1" customFormat="1" spans="1:20">
      <c r="A8" s="3">
        <v>17225777526</v>
      </c>
      <c r="B8" s="1" t="s">
        <v>82</v>
      </c>
      <c r="C8" s="1" t="s">
        <v>117</v>
      </c>
      <c r="D8" s="1" t="s">
        <v>118</v>
      </c>
      <c r="E8" s="1" t="s">
        <v>44</v>
      </c>
      <c r="F8" s="1" t="s">
        <v>82</v>
      </c>
      <c r="G8" s="1" t="s">
        <v>86</v>
      </c>
      <c r="H8" s="1" t="s">
        <v>87</v>
      </c>
      <c r="I8" s="1" t="s">
        <v>119</v>
      </c>
      <c r="J8" s="1" t="s">
        <v>89</v>
      </c>
      <c r="K8" s="1" t="s">
        <v>119</v>
      </c>
      <c r="L8" s="1" t="s">
        <v>119</v>
      </c>
      <c r="M8" s="1" t="s">
        <v>90</v>
      </c>
      <c r="N8" s="1" t="s">
        <v>90</v>
      </c>
      <c r="O8" s="1" t="s">
        <v>91</v>
      </c>
      <c r="P8" s="1" t="s">
        <v>92</v>
      </c>
      <c r="Q8" s="1" t="s">
        <v>120</v>
      </c>
      <c r="R8" s="1" t="s">
        <v>94</v>
      </c>
      <c r="S8" s="1" t="s">
        <v>95</v>
      </c>
      <c r="T8" s="1" t="s">
        <v>96</v>
      </c>
    </row>
    <row r="9" s="1" customFormat="1" spans="1:20">
      <c r="A9" s="3">
        <v>17225280797</v>
      </c>
      <c r="B9" s="1" t="s">
        <v>82</v>
      </c>
      <c r="C9" s="1" t="s">
        <v>121</v>
      </c>
      <c r="D9" s="1" t="s">
        <v>122</v>
      </c>
      <c r="E9" s="1" t="s">
        <v>41</v>
      </c>
      <c r="F9" s="1" t="s">
        <v>82</v>
      </c>
      <c r="G9" s="1" t="s">
        <v>86</v>
      </c>
      <c r="H9" s="1" t="s">
        <v>87</v>
      </c>
      <c r="I9" s="1" t="s">
        <v>123</v>
      </c>
      <c r="J9" s="1" t="s">
        <v>89</v>
      </c>
      <c r="K9" s="1" t="s">
        <v>123</v>
      </c>
      <c r="L9" s="1" t="s">
        <v>123</v>
      </c>
      <c r="M9" s="1" t="s">
        <v>90</v>
      </c>
      <c r="N9" s="1" t="s">
        <v>90</v>
      </c>
      <c r="O9" s="1" t="s">
        <v>91</v>
      </c>
      <c r="P9" s="1" t="s">
        <v>92</v>
      </c>
      <c r="Q9" s="1" t="s">
        <v>124</v>
      </c>
      <c r="R9" s="1" t="s">
        <v>94</v>
      </c>
      <c r="S9" s="1" t="s">
        <v>95</v>
      </c>
      <c r="T9" s="1" t="s">
        <v>96</v>
      </c>
    </row>
    <row r="10" s="1" customFormat="1" spans="1:20">
      <c r="A10" s="3">
        <v>17191370942</v>
      </c>
      <c r="B10" s="1" t="s">
        <v>125</v>
      </c>
      <c r="C10" s="1" t="s">
        <v>126</v>
      </c>
      <c r="D10" s="1" t="s">
        <v>127</v>
      </c>
      <c r="E10" s="1" t="s">
        <v>30</v>
      </c>
      <c r="F10" s="1" t="s">
        <v>82</v>
      </c>
      <c r="G10" s="1" t="s">
        <v>86</v>
      </c>
      <c r="H10" s="1" t="s">
        <v>87</v>
      </c>
      <c r="I10" s="1" t="s">
        <v>128</v>
      </c>
      <c r="J10" s="1" t="s">
        <v>89</v>
      </c>
      <c r="K10" s="1" t="s">
        <v>128</v>
      </c>
      <c r="L10" s="1" t="s">
        <v>128</v>
      </c>
      <c r="M10" s="1" t="s">
        <v>90</v>
      </c>
      <c r="N10" s="1" t="s">
        <v>90</v>
      </c>
      <c r="O10" s="1" t="s">
        <v>91</v>
      </c>
      <c r="P10" s="1" t="s">
        <v>92</v>
      </c>
      <c r="Q10" s="1" t="s">
        <v>129</v>
      </c>
      <c r="R10" s="1" t="s">
        <v>94</v>
      </c>
      <c r="S10" s="1" t="s">
        <v>95</v>
      </c>
      <c r="T10" s="1" t="s">
        <v>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2022-02-09T01:59:41Z</dcterms:created>
  <dcterms:modified xsi:type="dcterms:W3CDTF">2022-02-09T02:03:32Z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54F869D2EB1B487AAD6D3E39F78B4B00</vt:lpwstr>
  </property>
  <property fmtid="{D5CDD505-2E9C-101B-9397-08002B2CF9AE}" pid="3" name="KSOProductBuildVer">
    <vt:lpwstr>2052-11.1.0.11294</vt:lpwstr>
  </property>
</Properties>
</file>