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/>
  </bookViews>
  <sheets>
    <sheet name="对账" sheetId="1" r:id="rId1"/>
    <sheet name="HOP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<sst xmlns="http://schemas.openxmlformats.org/spreadsheetml/2006/main" count="244" uniqueCount="103">
  <si>
    <t>订单号</t>
  </si>
  <si>
    <t>入住日期</t>
  </si>
  <si>
    <t>离店日期</t>
  </si>
  <si>
    <t>实结金额</t>
  </si>
  <si>
    <t>，</t>
  </si>
  <si>
    <t>102893533033</t>
  </si>
  <si>
    <t>2022-01-30</t>
  </si>
  <si>
    <t>2022-01-31</t>
  </si>
  <si>
    <t>102879270876</t>
  </si>
  <si>
    <t>2022-02-01</t>
  </si>
  <si>
    <t>102887532154</t>
  </si>
  <si>
    <t>102895057202</t>
  </si>
  <si>
    <t>2022-02-02</t>
  </si>
  <si>
    <t>2022-02-03</t>
  </si>
  <si>
    <t>102888236996</t>
  </si>
  <si>
    <t>2022-02-04</t>
  </si>
  <si>
    <t>102889114048</t>
  </si>
  <si>
    <t>102889780266</t>
  </si>
  <si>
    <t>102895006482</t>
  </si>
  <si>
    <t>102899448698</t>
  </si>
  <si>
    <t>2022-02-06</t>
  </si>
  <si>
    <t>2022-02-07</t>
  </si>
  <si>
    <t>A220209175431481</t>
  </si>
  <si>
    <r>
      <t>总计：</t>
    </r>
    <r>
      <rPr>
        <sz val="10"/>
        <rFont val="Arial"/>
        <charset val="134"/>
      </rPr>
      <t>6070</t>
    </r>
    <r>
      <rPr>
        <sz val="10"/>
        <rFont val="宋体"/>
        <charset val="134"/>
      </rPr>
      <t>元</t>
    </r>
  </si>
  <si>
    <t>¥479.00</t>
  </si>
  <si>
    <t>¥2,583.00</t>
  </si>
  <si>
    <t>¥132.00</t>
  </si>
  <si>
    <t>¥2,451.00</t>
  </si>
  <si>
    <t>¥425.00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</si>
  <si>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</si>
  <si>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</si>
  <si>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</si>
  <si>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</si>
  <si>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</si>
  <si>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</si>
  <si>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</si>
  <si>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</si>
  <si>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</si>
  <si>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</si>
  <si>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</si>
  <si>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</si>
  <si>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</si>
  <si>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</si>
  <si>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</si>
  <si>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</si>
  <si>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</si>
  <si>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</si>
  <si>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2022-02-05</t>
  </si>
  <si>
    <t>2413569</t>
  </si>
  <si>
    <t>全季酒店(上海斜土路店)</t>
  </si>
  <si>
    <t>王勇</t>
  </si>
  <si>
    <t>--</t>
  </si>
  <si>
    <t>425.00</t>
  </si>
  <si>
    <t>RMB</t>
  </si>
  <si>
    <t>0</t>
  </si>
  <si>
    <t>0.00</t>
  </si>
  <si>
    <t>龙卷风国内直连</t>
  </si>
  <si>
    <t>2022-02-05 22:12:17</t>
  </si>
  <si>
    <t>否</t>
  </si>
  <si>
    <t>汇智国际旅游发展有限公司</t>
  </si>
  <si>
    <t>直连</t>
  </si>
  <si>
    <t>2411617</t>
  </si>
  <si>
    <t>汉庭酒店(上海外滩江西中路店)</t>
  </si>
  <si>
    <t>吴冰豪</t>
  </si>
  <si>
    <t>223.00</t>
  </si>
  <si>
    <t>2022-02-01 13:47:21</t>
  </si>
  <si>
    <t>2411558</t>
  </si>
  <si>
    <t>汉庭酒店(广州岗顶西店)</t>
  </si>
  <si>
    <t>田最</t>
  </si>
  <si>
    <t>132.00</t>
  </si>
  <si>
    <t>2022-02-01 11:06:54</t>
  </si>
  <si>
    <t>2411001</t>
  </si>
  <si>
    <t>重庆丽笙世嘉酒店</t>
  </si>
  <si>
    <t>张弛</t>
  </si>
  <si>
    <t>479.00</t>
  </si>
  <si>
    <t>2022-01-30 21:59:14</t>
  </si>
  <si>
    <t>2022-01-26</t>
  </si>
  <si>
    <t>2409536</t>
  </si>
  <si>
    <t>昭通温德姆至尊豪廷大酒店</t>
  </si>
  <si>
    <t>冯莉,裴大伟</t>
  </si>
  <si>
    <t>928.00</t>
  </si>
  <si>
    <t>2022-01-26 20:44:08</t>
  </si>
  <si>
    <t>2409534</t>
  </si>
  <si>
    <t>冯莉,冯彬</t>
  </si>
  <si>
    <t>2022-01-26 20:42:16</t>
  </si>
  <si>
    <t>2022-01-25</t>
  </si>
  <si>
    <t>2408921</t>
  </si>
  <si>
    <t>绵阳海伦酒店</t>
  </si>
  <si>
    <t>刘浩岚</t>
  </si>
  <si>
    <t>372.00</t>
  </si>
  <si>
    <t>2022-01-25 19:10:31</t>
  </si>
  <si>
    <t>2022-01-24</t>
  </si>
  <si>
    <t>2407661</t>
  </si>
  <si>
    <t>北京兴基铂尔曼饭店</t>
  </si>
  <si>
    <t>蔡毓仁,纪善珊</t>
  </si>
  <si>
    <t>532.00</t>
  </si>
  <si>
    <t>2022-01-24 11:21:30</t>
  </si>
  <si>
    <t>2022-01-16</t>
  </si>
  <si>
    <t>2395378</t>
  </si>
  <si>
    <t>三亚理文索菲特度假酒店</t>
  </si>
  <si>
    <t>张磊</t>
  </si>
  <si>
    <t>2051.00</t>
  </si>
  <si>
    <t>2022-01-16 22:17:23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</si>
</sst>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name val="Arial"/>
      <charset val="134"/>
    </font>
    <font>
      <sz val="10"/>
      <color indexed="9"/>
      <name val="宋体"/>
      <charset val="134"/>
    </font>
    <font>
      <sz val="10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9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7" borderId="9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17" fillId="10" borderId="5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4" fontId="4" fillId="0" borderId="0" xfId="0" applyNumberFormat="1" applyFont="1" applyFill="1" applyBorder="1" applyAlignment="1"/>
    <xf numFmtId="0" fontId="5" fillId="2" borderId="2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>
      <alignment horizontal="left" vertical="center"/>
    </xf>
    <xf numFmtId="40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selection activeCell="A16" sqref="A16:A17"/>
    </sheetView>
  </sheetViews>
  <sheetFormatPr defaultColWidth="8" defaultRowHeight="13.5"/>
  <cols>
    <col min="1" max="1" width="12.875" style="4" customWidth="1"/>
    <col min="2" max="3" width="10.625" style="4" customWidth="1"/>
    <col min="4" max="4" width="11.625" style="5" customWidth="1"/>
    <col min="5" max="16352" width="8" style="4"/>
  </cols>
  <sheetData>
    <row r="1" s="4" customFormat="1" spans="1:8">
      <c r="A1" s="6" t="s">
        <v>0</v>
      </c>
      <c r="B1" s="6" t="s">
        <v>1</v>
      </c>
      <c r="C1" s="6" t="s">
        <v>2</v>
      </c>
      <c r="D1" s="6" t="s">
        <v>3</v>
      </c>
      <c r="H1" s="7" t="s">
        <v>4</v>
      </c>
    </row>
    <row r="2" s="4" customFormat="1" ht="14.25" customHeight="1" spans="1:9">
      <c r="A2" s="8" t="s">
        <v>5</v>
      </c>
      <c r="B2" s="9" t="s">
        <v>6</v>
      </c>
      <c r="C2" s="9" t="s">
        <v>7</v>
      </c>
      <c r="D2" s="5">
        <v>479</v>
      </c>
      <c r="E2" s="4" t="str">
        <f>VLOOKUP(A2,HOP!A:L,12,0)</f>
        <v>479.00</v>
      </c>
      <c r="F2" s="4" t="str">
        <f>VLOOKUP(A2,HOP!A:C,3,0)</f>
        <v>2411001</v>
      </c>
      <c r="G2" s="4">
        <f>D2-E2</f>
        <v>0</v>
      </c>
      <c r="H2" s="4" t="str">
        <f>$H$1&amp;F2</f>
        <v>，2411001</v>
      </c>
      <c r="I2" s="4" t="str">
        <f>VLOOKUP(A2,HOP!A:T,20,0)</f>
        <v>直连</v>
      </c>
    </row>
    <row r="3" s="4" customFormat="1" ht="14.25" customHeight="1" spans="1:9">
      <c r="A3" s="8" t="s">
        <v>8</v>
      </c>
      <c r="B3" s="9" t="s">
        <v>7</v>
      </c>
      <c r="C3" s="9" t="s">
        <v>9</v>
      </c>
      <c r="D3" s="5">
        <v>2051</v>
      </c>
      <c r="E3" s="4" t="str">
        <f>VLOOKUP(A3,HOP!A:L,12,0)</f>
        <v>2051.00</v>
      </c>
      <c r="F3" s="4" t="str">
        <f>VLOOKUP(A3,HOP!A:C,3,0)</f>
        <v>2395378</v>
      </c>
      <c r="G3" s="4">
        <f t="shared" ref="G3:G10" si="0">D3-E3</f>
        <v>0</v>
      </c>
      <c r="H3" s="4" t="str">
        <f t="shared" ref="H3:H10" si="1">$H$1&amp;F3</f>
        <v>，2395378</v>
      </c>
      <c r="I3" s="4" t="str">
        <f>VLOOKUP(A3,HOP!A:T,20,0)</f>
        <v>直连</v>
      </c>
    </row>
    <row r="4" s="4" customFormat="1" ht="14.25" customHeight="1" spans="1:9">
      <c r="A4" s="8" t="s">
        <v>10</v>
      </c>
      <c r="B4" s="9" t="s">
        <v>7</v>
      </c>
      <c r="C4" s="9" t="s">
        <v>9</v>
      </c>
      <c r="D4" s="5">
        <v>532</v>
      </c>
      <c r="E4" s="4" t="str">
        <f>VLOOKUP(A4,HOP!A:L,12,0)</f>
        <v>532.00</v>
      </c>
      <c r="F4" s="4" t="str">
        <f>VLOOKUP(A4,HOP!A:C,3,0)</f>
        <v>2407661</v>
      </c>
      <c r="G4" s="4">
        <f t="shared" si="0"/>
        <v>0</v>
      </c>
      <c r="H4" s="4" t="str">
        <f t="shared" si="1"/>
        <v>，2407661</v>
      </c>
      <c r="I4" s="4" t="str">
        <f>VLOOKUP(A4,HOP!A:T,20,0)</f>
        <v>直连</v>
      </c>
    </row>
    <row r="5" s="4" customFormat="1" ht="14.25" customHeight="1" spans="1:9">
      <c r="A5" s="8" t="s">
        <v>11</v>
      </c>
      <c r="B5" s="9" t="s">
        <v>12</v>
      </c>
      <c r="C5" s="9" t="s">
        <v>13</v>
      </c>
      <c r="D5" s="5">
        <v>132</v>
      </c>
      <c r="E5" s="4" t="str">
        <f>VLOOKUP(A5,HOP!A:L,12,0)</f>
        <v>132.00</v>
      </c>
      <c r="F5" s="4" t="str">
        <f>VLOOKUP(A5,HOP!A:C,3,0)</f>
        <v>2411558</v>
      </c>
      <c r="G5" s="4">
        <f t="shared" si="0"/>
        <v>0</v>
      </c>
      <c r="H5" s="4" t="str">
        <f t="shared" si="1"/>
        <v>，2411558</v>
      </c>
      <c r="I5" s="4" t="str">
        <f>VLOOKUP(A5,HOP!A:T,20,0)</f>
        <v>直连</v>
      </c>
    </row>
    <row r="6" s="4" customFormat="1" ht="14.25" customHeight="1" spans="1:9">
      <c r="A6" s="8" t="s">
        <v>14</v>
      </c>
      <c r="B6" s="9" t="s">
        <v>12</v>
      </c>
      <c r="C6" s="9" t="s">
        <v>15</v>
      </c>
      <c r="D6" s="5">
        <v>372</v>
      </c>
      <c r="E6" s="4" t="str">
        <f>VLOOKUP(A6,HOP!A:L,12,0)</f>
        <v>372.00</v>
      </c>
      <c r="F6" s="4" t="str">
        <f>VLOOKUP(A6,HOP!A:C,3,0)</f>
        <v>2408921</v>
      </c>
      <c r="G6" s="4">
        <f t="shared" si="0"/>
        <v>0</v>
      </c>
      <c r="H6" s="4" t="str">
        <f t="shared" si="1"/>
        <v>，2408921</v>
      </c>
      <c r="I6" s="4" t="str">
        <f>VLOOKUP(A6,HOP!A:T,20,0)</f>
        <v>直连</v>
      </c>
    </row>
    <row r="7" s="4" customFormat="1" ht="14.25" customHeight="1" spans="1:9">
      <c r="A7" s="8" t="s">
        <v>16</v>
      </c>
      <c r="B7" s="9" t="s">
        <v>13</v>
      </c>
      <c r="C7" s="9" t="s">
        <v>15</v>
      </c>
      <c r="D7" s="5">
        <v>928</v>
      </c>
      <c r="E7" s="4" t="str">
        <f>VLOOKUP(A7,HOP!A:L,12,0)</f>
        <v>928.00</v>
      </c>
      <c r="F7" s="4" t="str">
        <f>VLOOKUP(A7,HOP!A:C,3,0)</f>
        <v>2409536</v>
      </c>
      <c r="G7" s="4">
        <f t="shared" si="0"/>
        <v>0</v>
      </c>
      <c r="H7" s="4" t="str">
        <f t="shared" si="1"/>
        <v>，2409536</v>
      </c>
      <c r="I7" s="4" t="str">
        <f>VLOOKUP(A7,HOP!A:T,20,0)</f>
        <v>直连</v>
      </c>
    </row>
    <row r="8" s="4" customFormat="1" ht="14.25" customHeight="1" spans="1:9">
      <c r="A8" s="8" t="s">
        <v>17</v>
      </c>
      <c r="B8" s="9" t="s">
        <v>13</v>
      </c>
      <c r="C8" s="9" t="s">
        <v>15</v>
      </c>
      <c r="D8" s="5">
        <v>928</v>
      </c>
      <c r="E8" s="4" t="str">
        <f>VLOOKUP(A8,HOP!A:L,12,0)</f>
        <v>928.00</v>
      </c>
      <c r="F8" s="4" t="str">
        <f>VLOOKUP(A8,HOP!A:C,3,0)</f>
        <v>2409534</v>
      </c>
      <c r="G8" s="4">
        <f t="shared" si="0"/>
        <v>0</v>
      </c>
      <c r="H8" s="4" t="str">
        <f t="shared" si="1"/>
        <v>，2409534</v>
      </c>
      <c r="I8" s="4" t="str">
        <f>VLOOKUP(A8,HOP!A:T,20,0)</f>
        <v>直连</v>
      </c>
    </row>
    <row r="9" s="4" customFormat="1" ht="14.25" customHeight="1" spans="1:9">
      <c r="A9" s="8" t="s">
        <v>18</v>
      </c>
      <c r="B9" s="9" t="s">
        <v>13</v>
      </c>
      <c r="C9" s="9" t="s">
        <v>15</v>
      </c>
      <c r="D9" s="5">
        <v>223</v>
      </c>
      <c r="E9" s="4" t="str">
        <f>VLOOKUP(A9,HOP!A:L,12,0)</f>
        <v>223.00</v>
      </c>
      <c r="F9" s="4" t="str">
        <f>VLOOKUP(A9,HOP!A:C,3,0)</f>
        <v>2411617</v>
      </c>
      <c r="G9" s="4">
        <f t="shared" si="0"/>
        <v>0</v>
      </c>
      <c r="H9" s="4" t="str">
        <f t="shared" si="1"/>
        <v>，2411617</v>
      </c>
      <c r="I9" s="4" t="str">
        <f>VLOOKUP(A9,HOP!A:T,20,0)</f>
        <v>直连</v>
      </c>
    </row>
    <row r="10" s="4" customFormat="1" ht="14.25" customHeight="1" spans="1:9">
      <c r="A10" s="8" t="s">
        <v>19</v>
      </c>
      <c r="B10" s="9" t="s">
        <v>20</v>
      </c>
      <c r="C10" s="9" t="s">
        <v>21</v>
      </c>
      <c r="D10" s="5">
        <v>425</v>
      </c>
      <c r="E10" s="4" t="str">
        <f>VLOOKUP(A10,HOP!A:L,12,0)</f>
        <v>425.00</v>
      </c>
      <c r="F10" s="4" t="str">
        <f>VLOOKUP(A10,HOP!A:C,3,0)</f>
        <v>2413569</v>
      </c>
      <c r="G10" s="4">
        <f t="shared" si="0"/>
        <v>0</v>
      </c>
      <c r="H10" s="4" t="str">
        <f t="shared" si="1"/>
        <v>，2413569</v>
      </c>
      <c r="I10" s="4" t="str">
        <f>VLOOKUP(A10,HOP!A:T,20,0)</f>
        <v>直连</v>
      </c>
    </row>
    <row r="12" spans="4:4">
      <c r="D12" s="5">
        <f>SUM(D2:D11)</f>
        <v>6070</v>
      </c>
    </row>
    <row r="16" spans="1:1">
      <c r="A16" s="4" t="s">
        <v>22</v>
      </c>
    </row>
    <row r="17" spans="1:1">
      <c r="A17" s="7" t="s">
        <v>23</v>
      </c>
    </row>
    <row r="23" ht="14.25" spans="1:3">
      <c r="A23">
        <v>1.31</v>
      </c>
      <c r="B23" s="1" t="s">
        <v>24</v>
      </c>
      <c r="C23" s="10">
        <v>479</v>
      </c>
    </row>
    <row r="24" ht="14.25" spans="1:3">
      <c r="A24">
        <v>2.1</v>
      </c>
      <c r="B24" s="1" t="s">
        <v>25</v>
      </c>
      <c r="C24" s="10">
        <v>2583</v>
      </c>
    </row>
    <row r="25" ht="14.25" spans="1:3">
      <c r="A25">
        <v>2.3</v>
      </c>
      <c r="B25" s="1" t="s">
        <v>26</v>
      </c>
      <c r="C25" s="10">
        <v>132</v>
      </c>
    </row>
    <row r="26" ht="14.25" spans="1:3">
      <c r="A26">
        <v>2.4</v>
      </c>
      <c r="B26" s="1" t="s">
        <v>27</v>
      </c>
      <c r="C26" s="10">
        <v>2451</v>
      </c>
    </row>
    <row r="27" ht="14.25" spans="1:3">
      <c r="A27">
        <v>2.7</v>
      </c>
      <c r="B27" s="1" t="s">
        <v>28</v>
      </c>
      <c r="C27" s="10">
        <v>425</v>
      </c>
    </row>
    <row r="28" spans="3:3">
      <c r="C28" s="4">
        <f>SUM(C23:C27)</f>
        <v>6070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D1" sqref="D$1:D$1048576"/>
    </sheetView>
  </sheetViews>
  <sheetFormatPr defaultColWidth="8" defaultRowHeight="12.75"/>
  <cols>
    <col min="1" max="16383" width="8" style="2"/>
  </cols>
  <sheetData>
    <row r="1" s="2" customFormat="1" spans="1:20">
      <c r="A1" s="3" t="s">
        <v>29</v>
      </c>
      <c r="B1" s="3" t="s">
        <v>30</v>
      </c>
      <c r="C1" s="3" t="s">
        <v>31</v>
      </c>
      <c r="D1" s="3" t="s">
        <v>32</v>
      </c>
      <c r="E1" s="3" t="s">
        <v>33</v>
      </c>
      <c r="F1" s="3" t="s">
        <v>1</v>
      </c>
      <c r="G1" s="3" t="s">
        <v>2</v>
      </c>
      <c r="H1" s="3" t="s">
        <v>34</v>
      </c>
      <c r="I1" s="3" t="s">
        <v>35</v>
      </c>
      <c r="J1" s="3" t="s">
        <v>36</v>
      </c>
      <c r="K1" s="3" t="s">
        <v>37</v>
      </c>
      <c r="L1" s="3" t="s">
        <v>38</v>
      </c>
      <c r="M1" s="3" t="s">
        <v>39</v>
      </c>
      <c r="N1" s="3" t="s">
        <v>40</v>
      </c>
      <c r="O1" s="3" t="s">
        <v>41</v>
      </c>
      <c r="P1" s="3" t="s">
        <v>42</v>
      </c>
      <c r="Q1" s="3" t="s">
        <v>43</v>
      </c>
      <c r="R1" s="3" t="s">
        <v>44</v>
      </c>
      <c r="S1" s="3" t="s">
        <v>45</v>
      </c>
      <c r="T1" s="3" t="s">
        <v>46</v>
      </c>
    </row>
    <row r="2" s="2" customFormat="1" spans="1:20">
      <c r="A2" s="2" t="s">
        <v>19</v>
      </c>
      <c r="B2" s="2" t="s">
        <v>47</v>
      </c>
      <c r="C2" s="2" t="s">
        <v>48</v>
      </c>
      <c r="D2" s="2" t="s">
        <v>49</v>
      </c>
      <c r="E2" s="2" t="s">
        <v>50</v>
      </c>
      <c r="F2" s="2" t="s">
        <v>20</v>
      </c>
      <c r="G2" s="2" t="s">
        <v>21</v>
      </c>
      <c r="H2" s="2" t="s">
        <v>51</v>
      </c>
      <c r="I2" s="2" t="s">
        <v>52</v>
      </c>
      <c r="J2" s="2" t="s">
        <v>53</v>
      </c>
      <c r="K2" s="2" t="s">
        <v>52</v>
      </c>
      <c r="L2" s="2" t="s">
        <v>52</v>
      </c>
      <c r="M2" s="2" t="s">
        <v>54</v>
      </c>
      <c r="N2" s="2" t="s">
        <v>54</v>
      </c>
      <c r="O2" s="2" t="s">
        <v>55</v>
      </c>
      <c r="P2" s="2" t="s">
        <v>56</v>
      </c>
      <c r="Q2" s="2" t="s">
        <v>57</v>
      </c>
      <c r="R2" s="2" t="s">
        <v>58</v>
      </c>
      <c r="S2" s="2" t="s">
        <v>59</v>
      </c>
      <c r="T2" s="2" t="s">
        <v>60</v>
      </c>
    </row>
    <row r="3" s="2" customFormat="1" spans="1:20">
      <c r="A3" s="2" t="s">
        <v>18</v>
      </c>
      <c r="B3" s="2" t="s">
        <v>9</v>
      </c>
      <c r="C3" s="2" t="s">
        <v>61</v>
      </c>
      <c r="D3" s="2" t="s">
        <v>62</v>
      </c>
      <c r="E3" s="2" t="s">
        <v>63</v>
      </c>
      <c r="F3" s="2" t="s">
        <v>13</v>
      </c>
      <c r="G3" s="2" t="s">
        <v>15</v>
      </c>
      <c r="H3" s="2" t="s">
        <v>51</v>
      </c>
      <c r="I3" s="2" t="s">
        <v>64</v>
      </c>
      <c r="J3" s="2" t="s">
        <v>53</v>
      </c>
      <c r="K3" s="2" t="s">
        <v>64</v>
      </c>
      <c r="L3" s="2" t="s">
        <v>64</v>
      </c>
      <c r="M3" s="2" t="s">
        <v>54</v>
      </c>
      <c r="N3" s="2" t="s">
        <v>54</v>
      </c>
      <c r="O3" s="2" t="s">
        <v>55</v>
      </c>
      <c r="P3" s="2" t="s">
        <v>56</v>
      </c>
      <c r="Q3" s="2" t="s">
        <v>65</v>
      </c>
      <c r="R3" s="2" t="s">
        <v>58</v>
      </c>
      <c r="S3" s="2" t="s">
        <v>59</v>
      </c>
      <c r="T3" s="2" t="s">
        <v>60</v>
      </c>
    </row>
    <row r="4" s="2" customFormat="1" spans="1:20">
      <c r="A4" s="2" t="s">
        <v>11</v>
      </c>
      <c r="B4" s="2" t="s">
        <v>9</v>
      </c>
      <c r="C4" s="2" t="s">
        <v>66</v>
      </c>
      <c r="D4" s="2" t="s">
        <v>67</v>
      </c>
      <c r="E4" s="2" t="s">
        <v>68</v>
      </c>
      <c r="F4" s="2" t="s">
        <v>12</v>
      </c>
      <c r="G4" s="2" t="s">
        <v>13</v>
      </c>
      <c r="H4" s="2" t="s">
        <v>51</v>
      </c>
      <c r="I4" s="2" t="s">
        <v>69</v>
      </c>
      <c r="J4" s="2" t="s">
        <v>53</v>
      </c>
      <c r="K4" s="2" t="s">
        <v>69</v>
      </c>
      <c r="L4" s="2" t="s">
        <v>69</v>
      </c>
      <c r="M4" s="2" t="s">
        <v>54</v>
      </c>
      <c r="N4" s="2" t="s">
        <v>54</v>
      </c>
      <c r="O4" s="2" t="s">
        <v>55</v>
      </c>
      <c r="P4" s="2" t="s">
        <v>56</v>
      </c>
      <c r="Q4" s="2" t="s">
        <v>70</v>
      </c>
      <c r="R4" s="2" t="s">
        <v>58</v>
      </c>
      <c r="S4" s="2" t="s">
        <v>59</v>
      </c>
      <c r="T4" s="2" t="s">
        <v>60</v>
      </c>
    </row>
    <row r="5" s="2" customFormat="1" spans="1:20">
      <c r="A5" s="2" t="s">
        <v>5</v>
      </c>
      <c r="B5" s="2" t="s">
        <v>6</v>
      </c>
      <c r="C5" s="2" t="s">
        <v>71</v>
      </c>
      <c r="D5" s="2" t="s">
        <v>72</v>
      </c>
      <c r="E5" s="2" t="s">
        <v>73</v>
      </c>
      <c r="F5" s="2" t="s">
        <v>6</v>
      </c>
      <c r="G5" s="2" t="s">
        <v>7</v>
      </c>
      <c r="H5" s="2" t="s">
        <v>51</v>
      </c>
      <c r="I5" s="2" t="s">
        <v>74</v>
      </c>
      <c r="J5" s="2" t="s">
        <v>53</v>
      </c>
      <c r="K5" s="2" t="s">
        <v>74</v>
      </c>
      <c r="L5" s="2" t="s">
        <v>74</v>
      </c>
      <c r="M5" s="2" t="s">
        <v>54</v>
      </c>
      <c r="N5" s="2" t="s">
        <v>54</v>
      </c>
      <c r="O5" s="2" t="s">
        <v>55</v>
      </c>
      <c r="P5" s="2" t="s">
        <v>56</v>
      </c>
      <c r="Q5" s="2" t="s">
        <v>75</v>
      </c>
      <c r="R5" s="2" t="s">
        <v>58</v>
      </c>
      <c r="S5" s="2" t="s">
        <v>59</v>
      </c>
      <c r="T5" s="2" t="s">
        <v>60</v>
      </c>
    </row>
    <row r="6" s="2" customFormat="1" spans="1:20">
      <c r="A6" s="2" t="s">
        <v>16</v>
      </c>
      <c r="B6" s="2" t="s">
        <v>76</v>
      </c>
      <c r="C6" s="2" t="s">
        <v>77</v>
      </c>
      <c r="D6" s="2" t="s">
        <v>78</v>
      </c>
      <c r="E6" s="2" t="s">
        <v>79</v>
      </c>
      <c r="F6" s="2" t="s">
        <v>13</v>
      </c>
      <c r="G6" s="2" t="s">
        <v>15</v>
      </c>
      <c r="H6" s="2" t="s">
        <v>51</v>
      </c>
      <c r="I6" s="2" t="s">
        <v>80</v>
      </c>
      <c r="J6" s="2" t="s">
        <v>53</v>
      </c>
      <c r="K6" s="2" t="s">
        <v>80</v>
      </c>
      <c r="L6" s="2" t="s">
        <v>80</v>
      </c>
      <c r="M6" s="2" t="s">
        <v>54</v>
      </c>
      <c r="N6" s="2" t="s">
        <v>54</v>
      </c>
      <c r="O6" s="2" t="s">
        <v>55</v>
      </c>
      <c r="P6" s="2" t="s">
        <v>56</v>
      </c>
      <c r="Q6" s="2" t="s">
        <v>81</v>
      </c>
      <c r="R6" s="2" t="s">
        <v>58</v>
      </c>
      <c r="S6" s="2" t="s">
        <v>59</v>
      </c>
      <c r="T6" s="2" t="s">
        <v>60</v>
      </c>
    </row>
    <row r="7" s="2" customFormat="1" spans="1:20">
      <c r="A7" s="2" t="s">
        <v>17</v>
      </c>
      <c r="B7" s="2" t="s">
        <v>76</v>
      </c>
      <c r="C7" s="2" t="s">
        <v>82</v>
      </c>
      <c r="D7" s="2" t="s">
        <v>78</v>
      </c>
      <c r="E7" s="2" t="s">
        <v>83</v>
      </c>
      <c r="F7" s="2" t="s">
        <v>13</v>
      </c>
      <c r="G7" s="2" t="s">
        <v>15</v>
      </c>
      <c r="H7" s="2" t="s">
        <v>51</v>
      </c>
      <c r="I7" s="2" t="s">
        <v>80</v>
      </c>
      <c r="J7" s="2" t="s">
        <v>53</v>
      </c>
      <c r="K7" s="2" t="s">
        <v>80</v>
      </c>
      <c r="L7" s="2" t="s">
        <v>80</v>
      </c>
      <c r="M7" s="2" t="s">
        <v>54</v>
      </c>
      <c r="N7" s="2" t="s">
        <v>54</v>
      </c>
      <c r="O7" s="2" t="s">
        <v>55</v>
      </c>
      <c r="P7" s="2" t="s">
        <v>56</v>
      </c>
      <c r="Q7" s="2" t="s">
        <v>84</v>
      </c>
      <c r="R7" s="2" t="s">
        <v>58</v>
      </c>
      <c r="S7" s="2" t="s">
        <v>59</v>
      </c>
      <c r="T7" s="2" t="s">
        <v>60</v>
      </c>
    </row>
    <row r="8" s="2" customFormat="1" spans="1:20">
      <c r="A8" s="2" t="s">
        <v>14</v>
      </c>
      <c r="B8" s="2" t="s">
        <v>85</v>
      </c>
      <c r="C8" s="2" t="s">
        <v>86</v>
      </c>
      <c r="D8" s="2" t="s">
        <v>87</v>
      </c>
      <c r="E8" s="2" t="s">
        <v>88</v>
      </c>
      <c r="F8" s="2" t="s">
        <v>12</v>
      </c>
      <c r="G8" s="2" t="s">
        <v>15</v>
      </c>
      <c r="H8" s="2" t="s">
        <v>51</v>
      </c>
      <c r="I8" s="2" t="s">
        <v>89</v>
      </c>
      <c r="J8" s="2" t="s">
        <v>53</v>
      </c>
      <c r="K8" s="2" t="s">
        <v>89</v>
      </c>
      <c r="L8" s="2" t="s">
        <v>89</v>
      </c>
      <c r="M8" s="2" t="s">
        <v>54</v>
      </c>
      <c r="N8" s="2" t="s">
        <v>54</v>
      </c>
      <c r="O8" s="2" t="s">
        <v>55</v>
      </c>
      <c r="P8" s="2" t="s">
        <v>56</v>
      </c>
      <c r="Q8" s="2" t="s">
        <v>90</v>
      </c>
      <c r="R8" s="2" t="s">
        <v>58</v>
      </c>
      <c r="S8" s="2" t="s">
        <v>59</v>
      </c>
      <c r="T8" s="2" t="s">
        <v>60</v>
      </c>
    </row>
    <row r="9" s="2" customFormat="1" spans="1:20">
      <c r="A9" s="2" t="s">
        <v>10</v>
      </c>
      <c r="B9" s="2" t="s">
        <v>91</v>
      </c>
      <c r="C9" s="2" t="s">
        <v>92</v>
      </c>
      <c r="D9" s="2" t="s">
        <v>93</v>
      </c>
      <c r="E9" s="2" t="s">
        <v>94</v>
      </c>
      <c r="F9" s="2" t="s">
        <v>7</v>
      </c>
      <c r="G9" s="2" t="s">
        <v>9</v>
      </c>
      <c r="H9" s="2" t="s">
        <v>51</v>
      </c>
      <c r="I9" s="2" t="s">
        <v>95</v>
      </c>
      <c r="J9" s="2" t="s">
        <v>53</v>
      </c>
      <c r="K9" s="2" t="s">
        <v>95</v>
      </c>
      <c r="L9" s="2" t="s">
        <v>95</v>
      </c>
      <c r="M9" s="2" t="s">
        <v>54</v>
      </c>
      <c r="N9" s="2" t="s">
        <v>54</v>
      </c>
      <c r="O9" s="2" t="s">
        <v>55</v>
      </c>
      <c r="P9" s="2" t="s">
        <v>56</v>
      </c>
      <c r="Q9" s="2" t="s">
        <v>96</v>
      </c>
      <c r="R9" s="2" t="s">
        <v>58</v>
      </c>
      <c r="S9" s="2" t="s">
        <v>59</v>
      </c>
      <c r="T9" s="2" t="s">
        <v>60</v>
      </c>
    </row>
    <row r="10" s="2" customFormat="1" spans="1:20">
      <c r="A10" s="2" t="s">
        <v>8</v>
      </c>
      <c r="B10" s="2" t="s">
        <v>97</v>
      </c>
      <c r="C10" s="2" t="s">
        <v>98</v>
      </c>
      <c r="D10" s="2" t="s">
        <v>99</v>
      </c>
      <c r="E10" s="2" t="s">
        <v>100</v>
      </c>
      <c r="F10" s="2" t="s">
        <v>7</v>
      </c>
      <c r="G10" s="2" t="s">
        <v>9</v>
      </c>
      <c r="H10" s="2" t="s">
        <v>51</v>
      </c>
      <c r="I10" s="2" t="s">
        <v>101</v>
      </c>
      <c r="J10" s="2" t="s">
        <v>53</v>
      </c>
      <c r="K10" s="2" t="s">
        <v>101</v>
      </c>
      <c r="L10" s="2" t="s">
        <v>101</v>
      </c>
      <c r="M10" s="2" t="s">
        <v>54</v>
      </c>
      <c r="N10" s="2" t="s">
        <v>54</v>
      </c>
      <c r="O10" s="2" t="s">
        <v>55</v>
      </c>
      <c r="P10" s="2" t="s">
        <v>56</v>
      </c>
      <c r="Q10" s="2" t="s">
        <v>102</v>
      </c>
      <c r="R10" s="2" t="s">
        <v>58</v>
      </c>
      <c r="S10" s="2" t="s">
        <v>59</v>
      </c>
      <c r="T10" s="2" t="s">
        <v>60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A1" sqref="A1:B5"/>
    </sheetView>
  </sheetViews>
  <sheetFormatPr defaultColWidth="9" defaultRowHeight="13.5" outlineLevelRow="4" outlineLevelCol="1"/>
  <cols>
    <col min="1" max="1" width="10" customWidth="1"/>
    <col min="2" max="2" width="11.25" customWidth="1"/>
  </cols>
  <sheetData>
    <row r="1" ht="14.25" spans="1:2">
      <c r="A1">
        <v>1.31</v>
      </c>
      <c r="B1" s="1" t="s">
        <v>24</v>
      </c>
    </row>
    <row r="2" ht="14.25" spans="1:2">
      <c r="A2">
        <v>2.1</v>
      </c>
      <c r="B2" s="1" t="s">
        <v>25</v>
      </c>
    </row>
    <row r="3" ht="14.25" spans="1:2">
      <c r="A3">
        <v>2.3</v>
      </c>
      <c r="B3" s="1" t="s">
        <v>26</v>
      </c>
    </row>
    <row r="4" ht="14.25" spans="1:2">
      <c r="A4">
        <v>2.4</v>
      </c>
      <c r="B4" s="1" t="s">
        <v>27</v>
      </c>
    </row>
    <row r="5" ht="14.25" spans="1:2">
      <c r="A5">
        <v>2.7</v>
      </c>
      <c r="B5" s="1" t="s">
        <v>28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对账</vt:lpstr>
      <vt:lpstr>HOP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2022-02-09T09:48:28Z</dcterms:created>
  <dcterms:modified xsi:type="dcterms:W3CDTF">2022-02-09T09:53:38Z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29E365D819764B538190C7EFC4B89B75</vt:lpwstr>
  </property>
  <property fmtid="{D5CDD505-2E9C-101B-9397-08002B2CF9AE}" pid="3" name="KSOProductBuildVer">
    <vt:lpwstr>2052-11.1.0.11294</vt:lpwstr>
  </property>
</Properties>
</file>