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<sst xmlns="http://schemas.openxmlformats.org/spreadsheetml/2006/main" count="344" uniqueCount="158">
  <si>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</si>
  <si>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</si>
  <si>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</si>
  <si>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</si>
  <si>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</si>
  <si>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</si>
  <si>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</si>
  <si>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</si>
  <si>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</si>
  <si>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</si>
  <si>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</si>
  <si>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</si>
  <si>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</si>
  <si>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</si>
  <si>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</si>
  <si>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</si>
  <si>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</si>
  <si>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</si>
  <si>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</si>
  <si>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</si>
  <si>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</si>
  <si>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</si>
  <si>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</si>
  <si>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</si>
  <si>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</si>
  <si>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</si>
  <si>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</si>
  <si>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[旧金山]旧金山马奎斯联合广场万豪酒店(San Francisco Marriott Marquis Union Square)(55851820)</t>
  </si>
  <si>
    <t>特大床房（低层）&lt;不退款&gt;&lt;2人入住&gt;</t>
  </si>
  <si>
    <t>HKD</t>
  </si>
  <si>
    <t>Xie/Pujun</t>
  </si>
  <si>
    <t>CA13030220210HKD</t>
  </si>
  <si>
    <t>未提现</t>
  </si>
  <si>
    <t>携程开票</t>
  </si>
  <si>
    <t>[安泰]富国岛翡翠湾JW万豪度假酒店(JW Marriott Phu Quoc Emerald Bay Resort &amp; Spa)(55402615)</t>
  </si>
  <si>
    <t>翡翠海湾前线海滨特大床房带阳台&lt;2人入住&gt;&lt;不退款&gt;&lt;早餐&gt;</t>
  </si>
  <si>
    <t>Nguyen/Hoang Nam,Phan/Ly Gia Han</t>
  </si>
  <si>
    <t>取消</t>
  </si>
  <si>
    <t>[清迈]努瓦尔酒店(Hotel Noir)(55402877)</t>
  </si>
  <si>
    <t>豪华房&lt;不退款&gt;&lt;2人入住&gt;</t>
  </si>
  <si>
    <t>SUN/YUNXIAO</t>
  </si>
  <si>
    <t>[Bancarkembar]普禾加多阿斯顿会议中心酒店(Aston Imperium Purwokerto Hotel &amp; Convention Center)(55573074)</t>
  </si>
  <si>
    <t>豪华间&lt;不退款&gt;&lt;2人入住&gt;</t>
  </si>
  <si>
    <t>yanto/sugi</t>
  </si>
  <si>
    <t>[爱丁堡]爱丁堡格罗夫纳酒店(Edinburgh Grosvenor Hotel)(60480682)</t>
  </si>
  <si>
    <t>大床房&lt;不退款&gt;&lt;2人入住&gt;</t>
  </si>
  <si>
    <t>ZHAO/XIAOCHEN</t>
  </si>
  <si>
    <t>RL11010404</t>
  </si>
  <si>
    <t>[洛杉矶]阿凡托拉酒店(Hotel Aventura)(55542756)</t>
  </si>
  <si>
    <t>大床房&lt;2人入住&gt;&lt;不退款&gt;</t>
  </si>
  <si>
    <t>khan/hasun</t>
  </si>
  <si>
    <t>EXP-1890201578</t>
  </si>
  <si>
    <t>[塔卡普纳]史宾赛酒店(The Spencer Hotel)(55653312)</t>
  </si>
  <si>
    <t>特色套房1间卧室&lt;2人入住&gt;&lt;不退款&gt;</t>
  </si>
  <si>
    <t>Naivaluvou/Soane</t>
  </si>
  <si>
    <t>[棉兰]棉兰帕曼酒店(Favehotel S. Parman Medan)(55768350)</t>
  </si>
  <si>
    <t>高级房&lt;不退款&gt;&lt;2人入住&gt;</t>
  </si>
  <si>
    <t>julianto/r haryo</t>
  </si>
  <si>
    <t>[新加坡]新加坡日晶酒店 (Staycation Approved)(Summer View Hotel Singapore (Staycation Approved))(55254441)</t>
  </si>
  <si>
    <t>三人房（无窗）&lt;不退款&gt;&lt;2人入住&gt;</t>
  </si>
  <si>
    <t>dan/mamat</t>
  </si>
  <si>
    <t>[伊斯坦布尔]伊斯坦布尔阿塔图尔克机场希尔顿花园酒店(Hilton Garden Inn Istanbul Atatürk Airport)(55665917)</t>
  </si>
  <si>
    <t>特大床房&lt;2人入住&gt;&lt;不退款&gt;</t>
  </si>
  <si>
    <t>Alan/Mustafa</t>
  </si>
  <si>
    <t>，</t>
  </si>
  <si>
    <t xml:space="preserve"> 8593 HKD</t>
  </si>
  <si>
    <t>A220210105803481</t>
  </si>
  <si>
    <t>总计：8593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</si>
  <si>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</si>
  <si>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</si>
  <si>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</si>
  <si>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</si>
  <si>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</si>
  <si>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</si>
  <si>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</si>
  <si>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</si>
  <si>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</si>
  <si>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</si>
  <si>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</si>
  <si>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</si>
  <si>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</si>
  <si>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</si>
  <si>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</si>
  <si>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</si>
  <si>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</si>
  <si>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2022-02-06</t>
  </si>
  <si>
    <t>2413896</t>
  </si>
  <si>
    <t>伊斯坦布尔阿塔图尔克机场希尔顿花园酒店</t>
  </si>
  <si>
    <t>Alan Mustafa</t>
  </si>
  <si>
    <t>2022-02-07</t>
  </si>
  <si>
    <t>退房日周结</t>
  </si>
  <si>
    <t>259.27</t>
  </si>
  <si>
    <t>317.00</t>
  </si>
  <si>
    <t>0</t>
  </si>
  <si>
    <t>0.00</t>
  </si>
  <si>
    <t>携程汇智国际直连</t>
  </si>
  <si>
    <t>2022-02-06 17:09:20</t>
  </si>
  <si>
    <t>否</t>
  </si>
  <si>
    <t>汇智国际旅游发展有限公司</t>
  </si>
  <si>
    <t>直连</t>
  </si>
  <si>
    <t>2413872</t>
  </si>
  <si>
    <t>新加坡日晶酒店 (SG Clean)</t>
  </si>
  <si>
    <t>dan mamat</t>
  </si>
  <si>
    <t>640.42</t>
  </si>
  <si>
    <t>783.00</t>
  </si>
  <si>
    <t>2022-02-06 16:26:41</t>
  </si>
  <si>
    <t>2413850</t>
  </si>
  <si>
    <t>棉兰帕曼酒店</t>
  </si>
  <si>
    <t>julianto r haryo</t>
  </si>
  <si>
    <t>139.04</t>
  </si>
  <si>
    <t>170.00</t>
  </si>
  <si>
    <t>2022-02-06 15:23:23</t>
  </si>
  <si>
    <t>2413753</t>
  </si>
  <si>
    <t>奥克兰斯宾塞拜伦酒店</t>
  </si>
  <si>
    <t>Naivaluvou Soane</t>
  </si>
  <si>
    <t>816.26</t>
  </si>
  <si>
    <t>998.00</t>
  </si>
  <si>
    <t>2022-02-06 11:52:29</t>
  </si>
  <si>
    <t>2413750</t>
  </si>
  <si>
    <t>阿凡托拉酒店</t>
  </si>
  <si>
    <t>khan hasun</t>
  </si>
  <si>
    <t>910.32</t>
  </si>
  <si>
    <t>1113.00</t>
  </si>
  <si>
    <t>2022-02-06 11:47:04</t>
  </si>
  <si>
    <t>2413645</t>
  </si>
  <si>
    <t>爱丁堡格罗夫纳酒店</t>
  </si>
  <si>
    <t>ZHAO XIAOCHEN</t>
  </si>
  <si>
    <t>448.21</t>
  </si>
  <si>
    <t>548.00</t>
  </si>
  <si>
    <t>2022-02-06 02:33:51</t>
  </si>
  <si>
    <t>2022-02-05</t>
  </si>
  <si>
    <t>2413522</t>
  </si>
  <si>
    <t>普禾加多阿斯顿会议中心酒店</t>
  </si>
  <si>
    <t>yanto sugi</t>
  </si>
  <si>
    <t>240.46</t>
  </si>
  <si>
    <t>294.00</t>
  </si>
  <si>
    <t>2022-02-05 21:30:46</t>
  </si>
  <si>
    <t>2022-02-04</t>
  </si>
  <si>
    <t>2412859</t>
  </si>
  <si>
    <t>努瓦尔酒店</t>
  </si>
  <si>
    <t>SUN YUNXIAO</t>
  </si>
  <si>
    <t>507.92</t>
  </si>
  <si>
    <t>621.00</t>
  </si>
  <si>
    <t>2022-02-04 13:10:41</t>
  </si>
  <si>
    <t>2022-01-18</t>
  </si>
  <si>
    <t>2399341</t>
  </si>
  <si>
    <t>富国岛翡翠湾 JW 万豪度假酒店</t>
  </si>
  <si>
    <t>Nguyen Hoang Nam,Phan Ly Gia Han</t>
  </si>
  <si>
    <t>3066.31</t>
  </si>
  <si>
    <t>3749.00</t>
  </si>
  <si>
    <t>2022-01-18 22:12:49</t>
  </si>
  <si>
    <t>2021-12-31</t>
  </si>
  <si>
    <t>2366883</t>
  </si>
  <si>
    <t>新加坡京华酒店</t>
  </si>
  <si>
    <t>Chong Timothy</t>
  </si>
  <si>
    <t>423.22</t>
  </si>
  <si>
    <t>517.00</t>
  </si>
  <si>
    <t>2021-12-31 21:53:55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</si>
</sst>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17124901447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44595</v>
      </c>
      <c r="G2" s="5">
        <v>44599</v>
      </c>
      <c r="H2" s="4">
        <v>1</v>
      </c>
      <c r="I2" s="4">
        <v>4</v>
      </c>
      <c r="J2" s="4">
        <v>4</v>
      </c>
      <c r="K2" s="4" t="s">
        <v>29</v>
      </c>
      <c r="L2" s="4">
        <v>4793</v>
      </c>
      <c r="M2" s="4">
        <v>4793</v>
      </c>
      <c r="N2" s="4" t="s">
        <v>30</v>
      </c>
      <c r="O2" s="4" t="s">
        <v>31</v>
      </c>
      <c r="P2" s="4" t="s">
        <v>32</v>
      </c>
      <c r="Q2" s="4">
        <v>0</v>
      </c>
      <c r="R2" s="6">
        <v>44567</v>
      </c>
      <c r="S2" s="5">
        <v>44602</v>
      </c>
      <c r="T2" s="4" t="s">
        <v>33</v>
      </c>
      <c r="U2" s="4">
        <v>4793</v>
      </c>
      <c r="V2" s="4">
        <v>0</v>
      </c>
      <c r="W2" s="4">
        <v>0</v>
      </c>
      <c r="X2" s="4"/>
      <c r="Y2" s="4">
        <v>92451289</v>
      </c>
    </row>
    <row r="3" s="4" customFormat="1" spans="1:25">
      <c r="A3" s="4">
        <v>17195895280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44598</v>
      </c>
      <c r="G3" s="5">
        <v>44599</v>
      </c>
      <c r="H3" s="4">
        <v>1</v>
      </c>
      <c r="I3" s="4">
        <v>1</v>
      </c>
      <c r="J3" s="4">
        <v>1</v>
      </c>
      <c r="K3" s="4" t="s">
        <v>29</v>
      </c>
      <c r="L3" s="4">
        <v>3749</v>
      </c>
      <c r="M3" s="4">
        <v>3749</v>
      </c>
      <c r="N3" s="4" t="s">
        <v>36</v>
      </c>
      <c r="O3" s="4" t="s">
        <v>31</v>
      </c>
      <c r="P3" s="4" t="s">
        <v>32</v>
      </c>
      <c r="Q3" s="4">
        <v>0</v>
      </c>
      <c r="R3" s="6">
        <v>44579</v>
      </c>
      <c r="S3" s="5">
        <v>44602</v>
      </c>
      <c r="T3" s="4" t="s">
        <v>33</v>
      </c>
      <c r="U3" s="4">
        <v>3749</v>
      </c>
      <c r="V3" s="4">
        <v>0</v>
      </c>
      <c r="W3" s="4">
        <v>0</v>
      </c>
      <c r="X3" s="4"/>
      <c r="Y3" s="4">
        <v>70934755</v>
      </c>
    </row>
    <row r="4" s="4" customFormat="1" spans="1:25">
      <c r="A4" s="4">
        <v>17124901447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44595</v>
      </c>
      <c r="G4" s="5">
        <v>44599</v>
      </c>
      <c r="H4" s="4">
        <v>1</v>
      </c>
      <c r="I4" s="4">
        <v>4</v>
      </c>
      <c r="J4" s="4">
        <v>4</v>
      </c>
      <c r="K4" s="4" t="s">
        <v>29</v>
      </c>
      <c r="L4" s="4">
        <v>-4793</v>
      </c>
      <c r="M4" s="4">
        <v>-4793</v>
      </c>
      <c r="N4" s="4" t="s">
        <v>30</v>
      </c>
      <c r="O4" s="4" t="s">
        <v>31</v>
      </c>
      <c r="P4" s="4" t="s">
        <v>32</v>
      </c>
      <c r="Q4" s="4">
        <v>0</v>
      </c>
      <c r="R4" s="6">
        <v>44567</v>
      </c>
      <c r="S4" s="5">
        <v>44602</v>
      </c>
      <c r="T4" s="4" t="s">
        <v>33</v>
      </c>
      <c r="U4" s="4">
        <v>-4793</v>
      </c>
      <c r="V4" s="4">
        <v>0</v>
      </c>
      <c r="W4" s="4">
        <v>0</v>
      </c>
      <c r="X4" s="4"/>
      <c r="Y4" s="4">
        <v>92451289</v>
      </c>
    </row>
    <row r="5" s="4" customFormat="1" spans="1:23">
      <c r="A5" s="4">
        <v>17280467109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44596</v>
      </c>
      <c r="G5" s="5">
        <v>44599</v>
      </c>
      <c r="H5" s="4">
        <v>1</v>
      </c>
      <c r="I5" s="4">
        <v>3</v>
      </c>
      <c r="J5" s="4">
        <v>3</v>
      </c>
      <c r="K5" s="4" t="s">
        <v>29</v>
      </c>
      <c r="L5" s="4">
        <v>621</v>
      </c>
      <c r="M5" s="4">
        <v>621</v>
      </c>
      <c r="N5" s="4" t="s">
        <v>40</v>
      </c>
      <c r="O5" s="4" t="s">
        <v>31</v>
      </c>
      <c r="P5" s="4" t="s">
        <v>32</v>
      </c>
      <c r="Q5" s="4">
        <v>0</v>
      </c>
      <c r="R5" s="6">
        <v>44596</v>
      </c>
      <c r="S5" s="5">
        <v>44602</v>
      </c>
      <c r="T5" s="4" t="s">
        <v>33</v>
      </c>
      <c r="U5" s="4">
        <v>621</v>
      </c>
      <c r="V5" s="4">
        <v>0</v>
      </c>
      <c r="W5" s="4">
        <v>0</v>
      </c>
    </row>
    <row r="6" s="4" customFormat="1" spans="1:24">
      <c r="A6" s="4">
        <v>17293417641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44598</v>
      </c>
      <c r="G6" s="5">
        <v>44599</v>
      </c>
      <c r="H6" s="4">
        <v>1</v>
      </c>
      <c r="I6" s="4">
        <v>1</v>
      </c>
      <c r="J6" s="4">
        <v>1</v>
      </c>
      <c r="K6" s="4" t="s">
        <v>29</v>
      </c>
      <c r="L6" s="4">
        <v>294</v>
      </c>
      <c r="M6" s="4">
        <v>294</v>
      </c>
      <c r="N6" s="4" t="s">
        <v>43</v>
      </c>
      <c r="O6" s="4" t="s">
        <v>31</v>
      </c>
      <c r="P6" s="4" t="s">
        <v>32</v>
      </c>
      <c r="Q6" s="4">
        <v>0</v>
      </c>
      <c r="R6" s="6">
        <v>44597</v>
      </c>
      <c r="S6" s="5">
        <v>44602</v>
      </c>
      <c r="T6" s="4" t="s">
        <v>33</v>
      </c>
      <c r="U6" s="4">
        <v>294</v>
      </c>
      <c r="V6" s="4">
        <v>0</v>
      </c>
      <c r="W6" s="4">
        <v>0</v>
      </c>
      <c r="X6" s="4">
        <v>2413522</v>
      </c>
    </row>
    <row r="7" s="4" customFormat="1" spans="1:25">
      <c r="A7" s="4">
        <v>17294829517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44598</v>
      </c>
      <c r="G7" s="5">
        <v>44599</v>
      </c>
      <c r="H7" s="4">
        <v>1</v>
      </c>
      <c r="I7" s="4">
        <v>1</v>
      </c>
      <c r="J7" s="4">
        <v>1</v>
      </c>
      <c r="K7" s="4" t="s">
        <v>29</v>
      </c>
      <c r="L7" s="4">
        <v>548</v>
      </c>
      <c r="M7" s="4">
        <v>548</v>
      </c>
      <c r="N7" s="4" t="s">
        <v>46</v>
      </c>
      <c r="O7" s="4" t="s">
        <v>31</v>
      </c>
      <c r="P7" s="4" t="s">
        <v>32</v>
      </c>
      <c r="Q7" s="4">
        <v>0</v>
      </c>
      <c r="R7" s="6">
        <v>44598</v>
      </c>
      <c r="S7" s="5">
        <v>44602</v>
      </c>
      <c r="T7" s="4" t="s">
        <v>33</v>
      </c>
      <c r="U7" s="4">
        <v>548</v>
      </c>
      <c r="V7" s="4">
        <v>0</v>
      </c>
      <c r="W7" s="4">
        <v>0</v>
      </c>
      <c r="X7" s="4">
        <v>2413645</v>
      </c>
      <c r="Y7" s="4" t="s">
        <v>47</v>
      </c>
    </row>
    <row r="8" s="4" customFormat="1" spans="1:25">
      <c r="A8" s="4">
        <v>17295518269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44598</v>
      </c>
      <c r="G8" s="5">
        <v>44599</v>
      </c>
      <c r="H8" s="4">
        <v>1</v>
      </c>
      <c r="I8" s="4">
        <v>1</v>
      </c>
      <c r="J8" s="4">
        <v>1</v>
      </c>
      <c r="K8" s="4" t="s">
        <v>29</v>
      </c>
      <c r="L8" s="4">
        <v>1113</v>
      </c>
      <c r="M8" s="4">
        <v>1113</v>
      </c>
      <c r="N8" s="4" t="s">
        <v>50</v>
      </c>
      <c r="O8" s="4" t="s">
        <v>31</v>
      </c>
      <c r="P8" s="4" t="s">
        <v>32</v>
      </c>
      <c r="Q8" s="4">
        <v>0</v>
      </c>
      <c r="R8" s="6">
        <v>44598</v>
      </c>
      <c r="S8" s="5">
        <v>44602</v>
      </c>
      <c r="T8" s="4" t="s">
        <v>33</v>
      </c>
      <c r="U8" s="4">
        <v>1113</v>
      </c>
      <c r="V8" s="4">
        <v>0</v>
      </c>
      <c r="W8" s="4">
        <v>0</v>
      </c>
      <c r="X8" s="4">
        <v>2413750</v>
      </c>
      <c r="Y8" s="4" t="s">
        <v>51</v>
      </c>
    </row>
    <row r="9" s="4" customFormat="1" spans="1:25">
      <c r="A9" s="4">
        <v>17295532030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44598</v>
      </c>
      <c r="G9" s="5">
        <v>44599</v>
      </c>
      <c r="H9" s="4">
        <v>1</v>
      </c>
      <c r="I9" s="4">
        <v>1</v>
      </c>
      <c r="J9" s="4">
        <v>1</v>
      </c>
      <c r="K9" s="4" t="s">
        <v>29</v>
      </c>
      <c r="L9" s="4">
        <v>998</v>
      </c>
      <c r="M9" s="4">
        <v>998</v>
      </c>
      <c r="N9" s="4" t="s">
        <v>54</v>
      </c>
      <c r="O9" s="4" t="s">
        <v>31</v>
      </c>
      <c r="P9" s="4" t="s">
        <v>32</v>
      </c>
      <c r="Q9" s="4">
        <v>0</v>
      </c>
      <c r="R9" s="6">
        <v>44598</v>
      </c>
      <c r="S9" s="5">
        <v>44602</v>
      </c>
      <c r="T9" s="4" t="s">
        <v>33</v>
      </c>
      <c r="U9" s="4">
        <v>998</v>
      </c>
      <c r="V9" s="4">
        <v>0</v>
      </c>
      <c r="W9" s="4">
        <v>0</v>
      </c>
      <c r="X9" s="4"/>
      <c r="Y9" s="4">
        <v>104052227</v>
      </c>
    </row>
    <row r="10" s="4" customFormat="1" spans="1:23">
      <c r="A10" s="4">
        <v>17296341534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44598</v>
      </c>
      <c r="G10" s="5">
        <v>44599</v>
      </c>
      <c r="H10" s="4">
        <v>1</v>
      </c>
      <c r="I10" s="4">
        <v>1</v>
      </c>
      <c r="J10" s="4">
        <v>1</v>
      </c>
      <c r="K10" s="4" t="s">
        <v>29</v>
      </c>
      <c r="L10" s="4">
        <v>170</v>
      </c>
      <c r="M10" s="4">
        <v>170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44598</v>
      </c>
      <c r="S10" s="5">
        <v>44602</v>
      </c>
      <c r="T10" s="4" t="s">
        <v>33</v>
      </c>
      <c r="U10" s="4">
        <v>170</v>
      </c>
      <c r="V10" s="4">
        <v>0</v>
      </c>
      <c r="W10" s="4">
        <v>0</v>
      </c>
    </row>
    <row r="11" s="4" customFormat="1" spans="1:24">
      <c r="A11" s="4">
        <v>17296582836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44598</v>
      </c>
      <c r="G11" s="5">
        <v>44599</v>
      </c>
      <c r="H11" s="4">
        <v>1</v>
      </c>
      <c r="I11" s="4">
        <v>1</v>
      </c>
      <c r="J11" s="4">
        <v>1</v>
      </c>
      <c r="K11" s="4" t="s">
        <v>29</v>
      </c>
      <c r="L11" s="4">
        <v>783</v>
      </c>
      <c r="M11" s="4">
        <v>783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44598</v>
      </c>
      <c r="S11" s="5">
        <v>44602</v>
      </c>
      <c r="T11" s="4" t="s">
        <v>33</v>
      </c>
      <c r="U11" s="4">
        <v>783</v>
      </c>
      <c r="V11" s="4">
        <v>0</v>
      </c>
      <c r="W11" s="4">
        <v>0</v>
      </c>
      <c r="X11" s="4">
        <v>2413872</v>
      </c>
    </row>
    <row r="12" s="4" customFormat="1" spans="1:23">
      <c r="A12" s="4">
        <v>17296746003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44598</v>
      </c>
      <c r="G12" s="5">
        <v>44599</v>
      </c>
      <c r="H12" s="4">
        <v>1</v>
      </c>
      <c r="I12" s="4">
        <v>1</v>
      </c>
      <c r="J12" s="4">
        <v>1</v>
      </c>
      <c r="K12" s="4" t="s">
        <v>29</v>
      </c>
      <c r="L12" s="4">
        <v>317</v>
      </c>
      <c r="M12" s="4">
        <v>317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44598</v>
      </c>
      <c r="S12" s="5">
        <v>44602</v>
      </c>
      <c r="T12" s="4" t="s">
        <v>33</v>
      </c>
      <c r="U12" s="4">
        <v>317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9" defaultRowHeight="13.5"/>
  <cols>
    <col min="1" max="1" width="11.375" style="4" customWidth="1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hidden="1" spans="1:9">
      <c r="A2" s="4">
        <v>17124901447</v>
      </c>
      <c r="B2" s="5">
        <v>44595</v>
      </c>
      <c r="C2" s="5">
        <v>44599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17195895280</v>
      </c>
      <c r="B3" s="5">
        <v>44598</v>
      </c>
      <c r="C3" s="5">
        <v>44599</v>
      </c>
      <c r="D3" s="4">
        <v>3749</v>
      </c>
      <c r="E3" s="4" t="str">
        <f>VLOOKUP(A3,HOP!A:L,12,0)</f>
        <v>3749.00</v>
      </c>
      <c r="F3" s="4" t="str">
        <f>VLOOKUP(A3,HOP!A:C,3,0)</f>
        <v>2399341</v>
      </c>
      <c r="G3" s="4">
        <f t="shared" ref="G3:G11" si="0">D3-E3</f>
        <v>0</v>
      </c>
      <c r="H3" s="4" t="str">
        <f t="shared" ref="H3:H11" si="1">$H$1&amp;F3</f>
        <v>，2399341</v>
      </c>
      <c r="I3" s="4" t="str">
        <f>VLOOKUP(A3,HOP!A:T,20,0)</f>
        <v>直连</v>
      </c>
    </row>
    <row r="4" s="4" customFormat="1" spans="1:9">
      <c r="A4" s="4">
        <v>17280467109</v>
      </c>
      <c r="B4" s="5">
        <v>44596</v>
      </c>
      <c r="C4" s="5">
        <v>44599</v>
      </c>
      <c r="D4" s="4">
        <v>621</v>
      </c>
      <c r="E4" s="4" t="str">
        <f>VLOOKUP(A4,HOP!A:L,12,0)</f>
        <v>621.00</v>
      </c>
      <c r="F4" s="4" t="str">
        <f>VLOOKUP(A4,HOP!A:C,3,0)</f>
        <v>2412859</v>
      </c>
      <c r="G4" s="4">
        <f t="shared" si="0"/>
        <v>0</v>
      </c>
      <c r="H4" s="4" t="str">
        <f t="shared" si="1"/>
        <v>，2412859</v>
      </c>
      <c r="I4" s="4" t="str">
        <f>VLOOKUP(A4,HOP!A:T,20,0)</f>
        <v>直连</v>
      </c>
    </row>
    <row r="5" s="4" customFormat="1" spans="1:9">
      <c r="A5" s="4">
        <v>17293417641</v>
      </c>
      <c r="B5" s="5">
        <v>44598</v>
      </c>
      <c r="C5" s="5">
        <v>44599</v>
      </c>
      <c r="D5" s="4">
        <v>294</v>
      </c>
      <c r="E5" s="4" t="str">
        <f>VLOOKUP(A5,HOP!A:L,12,0)</f>
        <v>294.00</v>
      </c>
      <c r="F5" s="4" t="str">
        <f>VLOOKUP(A5,HOP!A:C,3,0)</f>
        <v>2413522</v>
      </c>
      <c r="G5" s="4">
        <f t="shared" si="0"/>
        <v>0</v>
      </c>
      <c r="H5" s="4" t="str">
        <f t="shared" si="1"/>
        <v>，2413522</v>
      </c>
      <c r="I5" s="4" t="str">
        <f>VLOOKUP(A5,HOP!A:T,20,0)</f>
        <v>直连</v>
      </c>
    </row>
    <row r="6" s="4" customFormat="1" spans="1:9">
      <c r="A6" s="4">
        <v>17294829517</v>
      </c>
      <c r="B6" s="5">
        <v>44598</v>
      </c>
      <c r="C6" s="5">
        <v>44599</v>
      </c>
      <c r="D6" s="4">
        <v>548</v>
      </c>
      <c r="E6" s="4" t="str">
        <f>VLOOKUP(A6,HOP!A:L,12,0)</f>
        <v>548.00</v>
      </c>
      <c r="F6" s="4" t="str">
        <f>VLOOKUP(A6,HOP!A:C,3,0)</f>
        <v>2413645</v>
      </c>
      <c r="G6" s="4">
        <f t="shared" si="0"/>
        <v>0</v>
      </c>
      <c r="H6" s="4" t="str">
        <f t="shared" si="1"/>
        <v>，2413645</v>
      </c>
      <c r="I6" s="4" t="str">
        <f>VLOOKUP(A6,HOP!A:T,20,0)</f>
        <v>直连</v>
      </c>
    </row>
    <row r="7" s="4" customFormat="1" spans="1:9">
      <c r="A7" s="4">
        <v>17295518269</v>
      </c>
      <c r="B7" s="5">
        <v>44598</v>
      </c>
      <c r="C7" s="5">
        <v>44599</v>
      </c>
      <c r="D7" s="4">
        <v>1113</v>
      </c>
      <c r="E7" s="4" t="str">
        <f>VLOOKUP(A7,HOP!A:L,12,0)</f>
        <v>1113.00</v>
      </c>
      <c r="F7" s="4" t="str">
        <f>VLOOKUP(A7,HOP!A:C,3,0)</f>
        <v>2413750</v>
      </c>
      <c r="G7" s="4">
        <f t="shared" si="0"/>
        <v>0</v>
      </c>
      <c r="H7" s="4" t="str">
        <f t="shared" si="1"/>
        <v>，2413750</v>
      </c>
      <c r="I7" s="4" t="str">
        <f>VLOOKUP(A7,HOP!A:T,20,0)</f>
        <v>直连</v>
      </c>
    </row>
    <row r="8" s="4" customFormat="1" spans="1:9">
      <c r="A8" s="4">
        <v>17295532030</v>
      </c>
      <c r="B8" s="5">
        <v>44598</v>
      </c>
      <c r="C8" s="5">
        <v>44599</v>
      </c>
      <c r="D8" s="4">
        <v>998</v>
      </c>
      <c r="E8" s="4" t="str">
        <f>VLOOKUP(A8,HOP!A:L,12,0)</f>
        <v>998.00</v>
      </c>
      <c r="F8" s="4" t="str">
        <f>VLOOKUP(A8,HOP!A:C,3,0)</f>
        <v>2413753</v>
      </c>
      <c r="G8" s="4">
        <f t="shared" si="0"/>
        <v>0</v>
      </c>
      <c r="H8" s="4" t="str">
        <f t="shared" si="1"/>
        <v>，2413753</v>
      </c>
      <c r="I8" s="4" t="str">
        <f>VLOOKUP(A8,HOP!A:T,20,0)</f>
        <v>直连</v>
      </c>
    </row>
    <row r="9" s="4" customFormat="1" spans="1:9">
      <c r="A9" s="4">
        <v>17296341534</v>
      </c>
      <c r="B9" s="5">
        <v>44598</v>
      </c>
      <c r="C9" s="5">
        <v>44599</v>
      </c>
      <c r="D9" s="4">
        <v>170</v>
      </c>
      <c r="E9" s="4" t="str">
        <f>VLOOKUP(A9,HOP!A:L,12,0)</f>
        <v>170.00</v>
      </c>
      <c r="F9" s="4" t="str">
        <f>VLOOKUP(A9,HOP!A:C,3,0)</f>
        <v>2413850</v>
      </c>
      <c r="G9" s="4">
        <f t="shared" si="0"/>
        <v>0</v>
      </c>
      <c r="H9" s="4" t="str">
        <f t="shared" si="1"/>
        <v>，2413850</v>
      </c>
      <c r="I9" s="4" t="str">
        <f>VLOOKUP(A9,HOP!A:T,20,0)</f>
        <v>直连</v>
      </c>
    </row>
    <row r="10" s="4" customFormat="1" spans="1:9">
      <c r="A10" s="4">
        <v>17296582836</v>
      </c>
      <c r="B10" s="5">
        <v>44598</v>
      </c>
      <c r="C10" s="5">
        <v>44599</v>
      </c>
      <c r="D10" s="4">
        <v>783</v>
      </c>
      <c r="E10" s="4" t="str">
        <f>VLOOKUP(A10,HOP!A:L,12,0)</f>
        <v>783.00</v>
      </c>
      <c r="F10" s="4" t="str">
        <f>VLOOKUP(A10,HOP!A:C,3,0)</f>
        <v>2413872</v>
      </c>
      <c r="G10" s="4">
        <f t="shared" si="0"/>
        <v>0</v>
      </c>
      <c r="H10" s="4" t="str">
        <f t="shared" si="1"/>
        <v>，2413872</v>
      </c>
      <c r="I10" s="4" t="str">
        <f>VLOOKUP(A10,HOP!A:T,20,0)</f>
        <v>直连</v>
      </c>
    </row>
    <row r="11" s="4" customFormat="1" spans="1:9">
      <c r="A11" s="4">
        <v>17296746003</v>
      </c>
      <c r="B11" s="5">
        <v>44598</v>
      </c>
      <c r="C11" s="5">
        <v>44599</v>
      </c>
      <c r="D11" s="4">
        <v>317</v>
      </c>
      <c r="E11" s="4" t="str">
        <f>VLOOKUP(A11,HOP!A:L,12,0)</f>
        <v>317.00</v>
      </c>
      <c r="F11" s="4" t="str">
        <f>VLOOKUP(A11,HOP!A:C,3,0)</f>
        <v>2413896</v>
      </c>
      <c r="G11" s="4">
        <f t="shared" si="0"/>
        <v>0</v>
      </c>
      <c r="H11" s="4" t="str">
        <f t="shared" si="1"/>
        <v>，2413896</v>
      </c>
      <c r="I11" s="4" t="str">
        <f>VLOOKUP(A11,HOP!A:T,20,0)</f>
        <v>直连</v>
      </c>
    </row>
    <row r="13" spans="4:4">
      <c r="D13" s="4">
        <f>SUM(D2:D12)</f>
        <v>8593</v>
      </c>
    </row>
    <row r="14" spans="4:4">
      <c r="D14" s="4" t="s">
        <v>65</v>
      </c>
    </row>
    <row r="18" spans="1:1">
      <c r="A18" s="4" t="s">
        <v>66</v>
      </c>
    </row>
    <row r="19" spans="1:1">
      <c r="A19" s="4" t="s">
        <v>67</v>
      </c>
    </row>
  </sheetData>
  <autoFilter ref="A1:XFD14">
    <filterColumn colId="3">
      <filters blank="1">
        <filter val="170"/>
        <filter val="621"/>
        <filter val="783"/>
        <filter val="1113"/>
        <filter val="8593"/>
        <filter val="294"/>
        <filter val="8593 HKD"/>
        <filter val="317"/>
        <filter val="548"/>
        <filter val="998"/>
        <filter val="3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17296746003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85</v>
      </c>
      <c r="G2" s="1" t="s">
        <v>89</v>
      </c>
      <c r="H2" s="1" t="s">
        <v>90</v>
      </c>
      <c r="I2" s="1" t="s">
        <v>91</v>
      </c>
      <c r="J2" s="1" t="s">
        <v>29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</row>
    <row r="3" s="1" customFormat="1" spans="1:20">
      <c r="A3" s="3">
        <v>17296582836</v>
      </c>
      <c r="B3" s="1" t="s">
        <v>85</v>
      </c>
      <c r="C3" s="1" t="s">
        <v>100</v>
      </c>
      <c r="D3" s="1" t="s">
        <v>101</v>
      </c>
      <c r="E3" s="1" t="s">
        <v>102</v>
      </c>
      <c r="F3" s="1" t="s">
        <v>85</v>
      </c>
      <c r="G3" s="1" t="s">
        <v>89</v>
      </c>
      <c r="H3" s="1" t="s">
        <v>90</v>
      </c>
      <c r="I3" s="1" t="s">
        <v>103</v>
      </c>
      <c r="J3" s="1" t="s">
        <v>29</v>
      </c>
      <c r="K3" s="1" t="s">
        <v>104</v>
      </c>
      <c r="L3" s="1" t="s">
        <v>104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105</v>
      </c>
      <c r="R3" s="1" t="s">
        <v>97</v>
      </c>
      <c r="S3" s="1" t="s">
        <v>98</v>
      </c>
      <c r="T3" s="1" t="s">
        <v>99</v>
      </c>
    </row>
    <row r="4" s="1" customFormat="1" spans="1:20">
      <c r="A4" s="3">
        <v>17296341534</v>
      </c>
      <c r="B4" s="1" t="s">
        <v>85</v>
      </c>
      <c r="C4" s="1" t="s">
        <v>106</v>
      </c>
      <c r="D4" s="1" t="s">
        <v>107</v>
      </c>
      <c r="E4" s="1" t="s">
        <v>108</v>
      </c>
      <c r="F4" s="1" t="s">
        <v>85</v>
      </c>
      <c r="G4" s="1" t="s">
        <v>89</v>
      </c>
      <c r="H4" s="1" t="s">
        <v>90</v>
      </c>
      <c r="I4" s="1" t="s">
        <v>109</v>
      </c>
      <c r="J4" s="1" t="s">
        <v>29</v>
      </c>
      <c r="K4" s="1" t="s">
        <v>110</v>
      </c>
      <c r="L4" s="1" t="s">
        <v>110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111</v>
      </c>
      <c r="R4" s="1" t="s">
        <v>97</v>
      </c>
      <c r="S4" s="1" t="s">
        <v>98</v>
      </c>
      <c r="T4" s="1" t="s">
        <v>99</v>
      </c>
    </row>
    <row r="5" s="1" customFormat="1" spans="1:20">
      <c r="A5" s="3">
        <v>17295532030</v>
      </c>
      <c r="B5" s="1" t="s">
        <v>85</v>
      </c>
      <c r="C5" s="1" t="s">
        <v>112</v>
      </c>
      <c r="D5" s="1" t="s">
        <v>113</v>
      </c>
      <c r="E5" s="1" t="s">
        <v>114</v>
      </c>
      <c r="F5" s="1" t="s">
        <v>85</v>
      </c>
      <c r="G5" s="1" t="s">
        <v>89</v>
      </c>
      <c r="H5" s="1" t="s">
        <v>90</v>
      </c>
      <c r="I5" s="1" t="s">
        <v>115</v>
      </c>
      <c r="J5" s="1" t="s">
        <v>29</v>
      </c>
      <c r="K5" s="1" t="s">
        <v>116</v>
      </c>
      <c r="L5" s="1" t="s">
        <v>116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117</v>
      </c>
      <c r="R5" s="1" t="s">
        <v>97</v>
      </c>
      <c r="S5" s="1" t="s">
        <v>98</v>
      </c>
      <c r="T5" s="1" t="s">
        <v>99</v>
      </c>
    </row>
    <row r="6" s="1" customFormat="1" spans="1:20">
      <c r="A6" s="3">
        <v>17295518269</v>
      </c>
      <c r="B6" s="1" t="s">
        <v>85</v>
      </c>
      <c r="C6" s="1" t="s">
        <v>118</v>
      </c>
      <c r="D6" s="1" t="s">
        <v>119</v>
      </c>
      <c r="E6" s="1" t="s">
        <v>120</v>
      </c>
      <c r="F6" s="1" t="s">
        <v>85</v>
      </c>
      <c r="G6" s="1" t="s">
        <v>89</v>
      </c>
      <c r="H6" s="1" t="s">
        <v>90</v>
      </c>
      <c r="I6" s="1" t="s">
        <v>121</v>
      </c>
      <c r="J6" s="1" t="s">
        <v>29</v>
      </c>
      <c r="K6" s="1" t="s">
        <v>122</v>
      </c>
      <c r="L6" s="1" t="s">
        <v>122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123</v>
      </c>
      <c r="R6" s="1" t="s">
        <v>97</v>
      </c>
      <c r="S6" s="1" t="s">
        <v>98</v>
      </c>
      <c r="T6" s="1" t="s">
        <v>99</v>
      </c>
    </row>
    <row r="7" s="1" customFormat="1" spans="1:20">
      <c r="A7" s="3">
        <v>17294829517</v>
      </c>
      <c r="B7" s="1" t="s">
        <v>85</v>
      </c>
      <c r="C7" s="1" t="s">
        <v>124</v>
      </c>
      <c r="D7" s="1" t="s">
        <v>125</v>
      </c>
      <c r="E7" s="1" t="s">
        <v>126</v>
      </c>
      <c r="F7" s="1" t="s">
        <v>85</v>
      </c>
      <c r="G7" s="1" t="s">
        <v>89</v>
      </c>
      <c r="H7" s="1" t="s">
        <v>90</v>
      </c>
      <c r="I7" s="1" t="s">
        <v>127</v>
      </c>
      <c r="J7" s="1" t="s">
        <v>29</v>
      </c>
      <c r="K7" s="1" t="s">
        <v>128</v>
      </c>
      <c r="L7" s="1" t="s">
        <v>128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129</v>
      </c>
      <c r="R7" s="1" t="s">
        <v>97</v>
      </c>
      <c r="S7" s="1" t="s">
        <v>98</v>
      </c>
      <c r="T7" s="1" t="s">
        <v>99</v>
      </c>
    </row>
    <row r="8" s="1" customFormat="1" spans="1:20">
      <c r="A8" s="3">
        <v>17293417641</v>
      </c>
      <c r="B8" s="1" t="s">
        <v>130</v>
      </c>
      <c r="C8" s="1" t="s">
        <v>131</v>
      </c>
      <c r="D8" s="1" t="s">
        <v>132</v>
      </c>
      <c r="E8" s="1" t="s">
        <v>133</v>
      </c>
      <c r="F8" s="1" t="s">
        <v>85</v>
      </c>
      <c r="G8" s="1" t="s">
        <v>89</v>
      </c>
      <c r="H8" s="1" t="s">
        <v>90</v>
      </c>
      <c r="I8" s="1" t="s">
        <v>134</v>
      </c>
      <c r="J8" s="1" t="s">
        <v>29</v>
      </c>
      <c r="K8" s="1" t="s">
        <v>135</v>
      </c>
      <c r="L8" s="1" t="s">
        <v>135</v>
      </c>
      <c r="M8" s="1" t="s">
        <v>93</v>
      </c>
      <c r="N8" s="1" t="s">
        <v>93</v>
      </c>
      <c r="O8" s="1" t="s">
        <v>94</v>
      </c>
      <c r="P8" s="1" t="s">
        <v>95</v>
      </c>
      <c r="Q8" s="1" t="s">
        <v>136</v>
      </c>
      <c r="R8" s="1" t="s">
        <v>97</v>
      </c>
      <c r="S8" s="1" t="s">
        <v>98</v>
      </c>
      <c r="T8" s="1" t="s">
        <v>99</v>
      </c>
    </row>
    <row r="9" s="1" customFormat="1" spans="1:20">
      <c r="A9" s="3">
        <v>17280467109</v>
      </c>
      <c r="B9" s="1" t="s">
        <v>137</v>
      </c>
      <c r="C9" s="1" t="s">
        <v>138</v>
      </c>
      <c r="D9" s="1" t="s">
        <v>139</v>
      </c>
      <c r="E9" s="1" t="s">
        <v>140</v>
      </c>
      <c r="F9" s="1" t="s">
        <v>137</v>
      </c>
      <c r="G9" s="1" t="s">
        <v>89</v>
      </c>
      <c r="H9" s="1" t="s">
        <v>90</v>
      </c>
      <c r="I9" s="1" t="s">
        <v>141</v>
      </c>
      <c r="J9" s="1" t="s">
        <v>29</v>
      </c>
      <c r="K9" s="1" t="s">
        <v>142</v>
      </c>
      <c r="L9" s="1" t="s">
        <v>142</v>
      </c>
      <c r="M9" s="1" t="s">
        <v>93</v>
      </c>
      <c r="N9" s="1" t="s">
        <v>93</v>
      </c>
      <c r="O9" s="1" t="s">
        <v>94</v>
      </c>
      <c r="P9" s="1" t="s">
        <v>95</v>
      </c>
      <c r="Q9" s="1" t="s">
        <v>143</v>
      </c>
      <c r="R9" s="1" t="s">
        <v>97</v>
      </c>
      <c r="S9" s="1" t="s">
        <v>98</v>
      </c>
      <c r="T9" s="1" t="s">
        <v>99</v>
      </c>
    </row>
    <row r="10" s="1" customFormat="1" spans="1:20">
      <c r="A10" s="3">
        <v>17195895280</v>
      </c>
      <c r="B10" s="1" t="s">
        <v>144</v>
      </c>
      <c r="C10" s="1" t="s">
        <v>145</v>
      </c>
      <c r="D10" s="1" t="s">
        <v>146</v>
      </c>
      <c r="E10" s="1" t="s">
        <v>147</v>
      </c>
      <c r="F10" s="1" t="s">
        <v>85</v>
      </c>
      <c r="G10" s="1" t="s">
        <v>89</v>
      </c>
      <c r="H10" s="1" t="s">
        <v>90</v>
      </c>
      <c r="I10" s="1" t="s">
        <v>148</v>
      </c>
      <c r="J10" s="1" t="s">
        <v>29</v>
      </c>
      <c r="K10" s="1" t="s">
        <v>149</v>
      </c>
      <c r="L10" s="1" t="s">
        <v>149</v>
      </c>
      <c r="M10" s="1" t="s">
        <v>93</v>
      </c>
      <c r="N10" s="1" t="s">
        <v>93</v>
      </c>
      <c r="O10" s="1" t="s">
        <v>94</v>
      </c>
      <c r="P10" s="1" t="s">
        <v>95</v>
      </c>
      <c r="Q10" s="1" t="s">
        <v>150</v>
      </c>
      <c r="R10" s="1" t="s">
        <v>97</v>
      </c>
      <c r="S10" s="1" t="s">
        <v>98</v>
      </c>
      <c r="T10" s="1" t="s">
        <v>99</v>
      </c>
    </row>
    <row r="11" s="1" customFormat="1" spans="1:20">
      <c r="A11" s="3">
        <v>17092030523</v>
      </c>
      <c r="B11" s="1" t="s">
        <v>151</v>
      </c>
      <c r="C11" s="1" t="s">
        <v>152</v>
      </c>
      <c r="D11" s="1" t="s">
        <v>153</v>
      </c>
      <c r="E11" s="1" t="s">
        <v>154</v>
      </c>
      <c r="F11" s="1" t="s">
        <v>85</v>
      </c>
      <c r="G11" s="1" t="s">
        <v>89</v>
      </c>
      <c r="H11" s="1" t="s">
        <v>90</v>
      </c>
      <c r="I11" s="1" t="s">
        <v>155</v>
      </c>
      <c r="J11" s="1" t="s">
        <v>29</v>
      </c>
      <c r="K11" s="1" t="s">
        <v>156</v>
      </c>
      <c r="L11" s="1" t="s">
        <v>156</v>
      </c>
      <c r="M11" s="1" t="s">
        <v>93</v>
      </c>
      <c r="N11" s="1" t="s">
        <v>93</v>
      </c>
      <c r="O11" s="1" t="s">
        <v>94</v>
      </c>
      <c r="P11" s="1" t="s">
        <v>95</v>
      </c>
      <c r="Q11" s="1" t="s">
        <v>157</v>
      </c>
      <c r="R11" s="1" t="s">
        <v>97</v>
      </c>
      <c r="S11" s="1" t="s">
        <v>98</v>
      </c>
      <c r="T11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2022-02-10T02:53:28Z</dcterms:created>
  <dcterms:modified xsi:type="dcterms:W3CDTF">2022-02-10T02:58:06Z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77B10C971BA34101876580C59541F5D3</vt:lpwstr>
  </property>
  <property fmtid="{D5CDD505-2E9C-101B-9397-08002B2CF9AE}" pid="3" name="KSOProductBuildVer">
    <vt:lpwstr>2052-11.1.0.11294</vt:lpwstr>
  </property>
</Properties>
</file>