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对账!$1:$19</definedName>
  </definedNames>
  <calcPr calcId="144525"/>
</workbook>
</file>

<file path=xl/sharedStrings.xml><?xml version="1.0" encoding="utf-8"?>
<sst xmlns="http://schemas.openxmlformats.org/spreadsheetml/2006/main" count="315" uniqueCount="123">
  <si>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</si>
  <si>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</si>
  <si>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</si>
  <si>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</si>
  <si>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</si>
  <si>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</si>
  <si>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</si>
  <si>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</si>
  <si>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</si>
  <si>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</si>
  <si>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</si>
  <si>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</si>
  <si>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</si>
  <si>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</si>
  <si>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</si>
  <si>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</si>
  <si>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</si>
  <si>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</si>
  <si>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</si>
  <si>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</si>
  <si>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</si>
  <si>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</si>
  <si>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</si>
  <si>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</si>
  <si>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</si>
  <si>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</si>
  <si>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</si>
  <si>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[和平]和平热龙温泉度假村(71638387)</t>
  </si>
  <si>
    <t>一房木屋别墅&lt;特惠专享&gt;&lt;双人入住&gt;&lt;双早&gt;</t>
  </si>
  <si>
    <t>CNY</t>
  </si>
  <si>
    <t>冯凤葵</t>
  </si>
  <si>
    <t>CA11323220210CNY</t>
  </si>
  <si>
    <t>未提现</t>
  </si>
  <si>
    <t>携程开票</t>
  </si>
  <si>
    <t>二房木屋别墅&lt;特惠专享&gt;&lt;四人入住&gt;&lt;早餐&gt;</t>
  </si>
  <si>
    <t>朱蓓</t>
  </si>
  <si>
    <t>南湖东岸别墅大床房&lt;特惠专享&gt;&lt;双人入住&gt;&lt;双早&gt;</t>
  </si>
  <si>
    <t>林乐平</t>
  </si>
  <si>
    <t>水上一房一厅别墅&lt;特惠专享&gt;&lt;双人入住&gt;&lt;双早&gt;</t>
  </si>
  <si>
    <t>谢志贤</t>
  </si>
  <si>
    <t>[杭州]杭州下沙亚朵酒店(50197104)</t>
  </si>
  <si>
    <t>雅致房&lt;双人入住&gt;&lt;内宾&gt;&lt;预付&gt;&lt;单早&gt;</t>
  </si>
  <si>
    <t>武建军</t>
  </si>
  <si>
    <t>[安康]锦江之星(安康高新运动公园店)(60986958)</t>
  </si>
  <si>
    <t>零压商务房A&lt;双人入住&gt;&lt;内宾&gt;&lt;预付&gt;&lt;双早&gt;</t>
  </si>
  <si>
    <t>吴恒</t>
  </si>
  <si>
    <t>[鹿寨]维也纳国际酒店(鹿寨店)(83828602)</t>
  </si>
  <si>
    <t>标准大床房&lt;双人入住&gt;&lt;内宾&gt;&lt;预付&gt;&lt;双早&gt;</t>
  </si>
  <si>
    <t>莫进民</t>
  </si>
  <si>
    <t>刁华栋</t>
  </si>
  <si>
    <t>[淮安]柏曼酒店(淮安苏宁广场淮海西路店)(83812726)</t>
  </si>
  <si>
    <t>特惠双床房&lt;双人入住&gt;&lt;内宾&gt;&lt;预付&gt;&lt;双早&gt;</t>
  </si>
  <si>
    <t>宋洋</t>
  </si>
  <si>
    <t>[阜新]麗枫酒店(阜新三一八公园店)(71580688)</t>
  </si>
  <si>
    <t>豪华大床房&lt;双人入住&gt;&lt;内宾&gt;&lt;预付&gt;&lt;双早&gt;</t>
  </si>
  <si>
    <t>艾新闯</t>
  </si>
  <si>
    <t>，</t>
  </si>
  <si>
    <t>A220210104253481</t>
  </si>
  <si>
    <t>A220210104336481</t>
  </si>
  <si>
    <t>CNY / HKD 当前参考汇率: 1.224240967</t>
  </si>
  <si>
    <t>总计： 4339.74 CNY/
5312.89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</si>
  <si>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</si>
  <si>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</si>
  <si>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</si>
  <si>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</si>
  <si>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</si>
  <si>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</si>
  <si>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</si>
  <si>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</si>
  <si>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</si>
  <si>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</si>
  <si>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</si>
  <si>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</si>
  <si>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</si>
  <si>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</si>
  <si>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</si>
  <si>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</si>
  <si>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</si>
  <si>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2022-02-06</t>
  </si>
  <si>
    <t>2414081</t>
  </si>
  <si>
    <t>麗枫酒店(阜新三一八公园店)</t>
  </si>
  <si>
    <t>2022-02-07</t>
  </si>
  <si>
    <t>退房日月结</t>
  </si>
  <si>
    <t>204.22</t>
  </si>
  <si>
    <t>RMB</t>
  </si>
  <si>
    <t>0</t>
  </si>
  <si>
    <t>0.00</t>
  </si>
  <si>
    <t>携程汇智国内直连</t>
  </si>
  <si>
    <t>2022-02-06 22:48:11</t>
  </si>
  <si>
    <t>否</t>
  </si>
  <si>
    <t>汇智国际旅游发展有限公司</t>
  </si>
  <si>
    <t>直连</t>
  </si>
  <si>
    <t>2413958</t>
  </si>
  <si>
    <t>柏曼酒店(淮安苏宁广场淮海西路店)</t>
  </si>
  <si>
    <t>137.70</t>
  </si>
  <si>
    <t>2022-02-06 18:52:51</t>
  </si>
  <si>
    <t>2413820</t>
  </si>
  <si>
    <t>和平热龙温泉度假村</t>
  </si>
  <si>
    <t>740.00</t>
  </si>
  <si>
    <t>2022-02-06 14:09:57</t>
  </si>
  <si>
    <t>直采</t>
  </si>
  <si>
    <t>2413815</t>
  </si>
  <si>
    <t>766.00</t>
  </si>
  <si>
    <t>2022-02-06 16:09:28</t>
  </si>
  <si>
    <t>2413808</t>
  </si>
  <si>
    <t>维也纳国际酒店(鹿寨店)</t>
  </si>
  <si>
    <t>205.23</t>
  </si>
  <si>
    <t>2022-02-06 13:49:20</t>
  </si>
  <si>
    <t>2413806</t>
  </si>
  <si>
    <t>锦江之星(安康高新运动公园店)</t>
  </si>
  <si>
    <t>172.88</t>
  </si>
  <si>
    <t>2022-02-06 13:46:17</t>
  </si>
  <si>
    <t>2413772</t>
  </si>
  <si>
    <t>杭州下沙亚朵酒店</t>
  </si>
  <si>
    <t>343.71</t>
  </si>
  <si>
    <t>2022-02-06 12:31:18</t>
  </si>
  <si>
    <t>2413763</t>
  </si>
  <si>
    <t>460.00</t>
  </si>
  <si>
    <t>2022-02-06 12:07:55</t>
  </si>
  <si>
    <t>2022-01-29</t>
  </si>
  <si>
    <t>2410490</t>
  </si>
  <si>
    <t>570.00</t>
  </si>
  <si>
    <t>2022-01-29 14:33:31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</si>
</sst>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2" borderId="3" applyNumberFormat="0" applyFon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7" fillId="17" borderId="4" applyNumberFormat="0" applyAlignment="0" applyProtection="0">
      <alignment vertical="center"/>
    </xf>
    <xf numFmtId="0" fontId="15" fillId="17" borderId="1" applyNumberFormat="0" applyAlignment="0" applyProtection="0">
      <alignment vertical="center"/>
    </xf>
    <xf numFmtId="0" fontId="18" fillId="22" borderId="6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3">
      <c r="A2" s="4">
        <v>17255054453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44598</v>
      </c>
      <c r="G2" s="5">
        <v>44599</v>
      </c>
      <c r="H2" s="4">
        <v>1</v>
      </c>
      <c r="I2" s="4">
        <v>1</v>
      </c>
      <c r="J2" s="4">
        <v>1</v>
      </c>
      <c r="K2" s="4" t="s">
        <v>29</v>
      </c>
      <c r="L2" s="4">
        <v>570</v>
      </c>
      <c r="M2" s="4">
        <v>570</v>
      </c>
      <c r="N2" s="4" t="s">
        <v>30</v>
      </c>
      <c r="O2" s="4" t="s">
        <v>31</v>
      </c>
      <c r="P2" s="4" t="s">
        <v>32</v>
      </c>
      <c r="Q2" s="4">
        <v>0</v>
      </c>
      <c r="R2" s="6">
        <v>44590</v>
      </c>
      <c r="S2" s="5">
        <v>44602</v>
      </c>
      <c r="T2" s="4" t="s">
        <v>33</v>
      </c>
      <c r="U2" s="4">
        <v>570</v>
      </c>
      <c r="V2" s="4">
        <v>0</v>
      </c>
      <c r="W2" s="4">
        <v>0</v>
      </c>
    </row>
    <row r="3" s="4" customFormat="1" spans="1:23">
      <c r="A3" s="4">
        <v>17272982924</v>
      </c>
      <c r="B3" s="4" t="s">
        <v>25</v>
      </c>
      <c r="C3" s="4" t="s">
        <v>26</v>
      </c>
      <c r="D3" s="4" t="s">
        <v>27</v>
      </c>
      <c r="E3" s="4" t="s">
        <v>34</v>
      </c>
      <c r="F3" s="5">
        <v>44598</v>
      </c>
      <c r="G3" s="5">
        <v>44599</v>
      </c>
      <c r="H3" s="4">
        <v>1</v>
      </c>
      <c r="I3" s="4">
        <v>1</v>
      </c>
      <c r="J3" s="4">
        <v>1</v>
      </c>
      <c r="K3" s="4" t="s">
        <v>29</v>
      </c>
      <c r="L3" s="4">
        <v>740</v>
      </c>
      <c r="M3" s="4">
        <v>740</v>
      </c>
      <c r="N3" s="4" t="s">
        <v>35</v>
      </c>
      <c r="O3" s="4" t="s">
        <v>31</v>
      </c>
      <c r="P3" s="4" t="s">
        <v>32</v>
      </c>
      <c r="Q3" s="4">
        <v>0</v>
      </c>
      <c r="R3" s="6">
        <v>44595</v>
      </c>
      <c r="S3" s="5">
        <v>44602</v>
      </c>
      <c r="T3" s="4" t="s">
        <v>33</v>
      </c>
      <c r="U3" s="4">
        <v>740</v>
      </c>
      <c r="V3" s="4">
        <v>0</v>
      </c>
      <c r="W3" s="4">
        <v>800</v>
      </c>
    </row>
    <row r="4" s="4" customFormat="1" spans="1:23">
      <c r="A4" s="4">
        <v>17295494088</v>
      </c>
      <c r="B4" s="4" t="s">
        <v>25</v>
      </c>
      <c r="C4" s="4" t="s">
        <v>26</v>
      </c>
      <c r="D4" s="4" t="s">
        <v>27</v>
      </c>
      <c r="E4" s="4" t="s">
        <v>36</v>
      </c>
      <c r="F4" s="5">
        <v>44598</v>
      </c>
      <c r="G4" s="5">
        <v>44599</v>
      </c>
      <c r="H4" s="4">
        <v>1</v>
      </c>
      <c r="I4" s="4">
        <v>1</v>
      </c>
      <c r="J4" s="4">
        <v>1</v>
      </c>
      <c r="K4" s="4" t="s">
        <v>29</v>
      </c>
      <c r="L4" s="4">
        <v>460</v>
      </c>
      <c r="M4" s="4">
        <v>460</v>
      </c>
      <c r="N4" s="4" t="s">
        <v>37</v>
      </c>
      <c r="O4" s="4" t="s">
        <v>31</v>
      </c>
      <c r="P4" s="4" t="s">
        <v>32</v>
      </c>
      <c r="Q4" s="4">
        <v>0</v>
      </c>
      <c r="R4" s="6">
        <v>44598</v>
      </c>
      <c r="S4" s="5">
        <v>44602</v>
      </c>
      <c r="T4" s="4" t="s">
        <v>33</v>
      </c>
      <c r="U4" s="4">
        <v>460</v>
      </c>
      <c r="V4" s="4">
        <v>0</v>
      </c>
      <c r="W4" s="4">
        <v>0</v>
      </c>
    </row>
    <row r="5" s="4" customFormat="1" spans="1:23">
      <c r="A5" s="4">
        <v>17295651120</v>
      </c>
      <c r="B5" s="4" t="s">
        <v>25</v>
      </c>
      <c r="C5" s="4" t="s">
        <v>26</v>
      </c>
      <c r="D5" s="4" t="s">
        <v>27</v>
      </c>
      <c r="E5" s="4" t="s">
        <v>38</v>
      </c>
      <c r="F5" s="5">
        <v>44598</v>
      </c>
      <c r="G5" s="5">
        <v>44599</v>
      </c>
      <c r="H5" s="4">
        <v>1</v>
      </c>
      <c r="I5" s="4">
        <v>1</v>
      </c>
      <c r="J5" s="4">
        <v>1</v>
      </c>
      <c r="K5" s="4" t="s">
        <v>29</v>
      </c>
      <c r="L5" s="4">
        <v>766</v>
      </c>
      <c r="M5" s="4">
        <v>766</v>
      </c>
      <c r="N5" s="4" t="s">
        <v>39</v>
      </c>
      <c r="O5" s="4" t="s">
        <v>31</v>
      </c>
      <c r="P5" s="4" t="s">
        <v>32</v>
      </c>
      <c r="Q5" s="4">
        <v>0</v>
      </c>
      <c r="R5" s="6">
        <v>44598</v>
      </c>
      <c r="S5" s="5">
        <v>44602</v>
      </c>
      <c r="T5" s="4" t="s">
        <v>33</v>
      </c>
      <c r="U5" s="4">
        <v>766</v>
      </c>
      <c r="V5" s="4">
        <v>0</v>
      </c>
      <c r="W5" s="4">
        <v>0</v>
      </c>
    </row>
    <row r="6" s="4" customFormat="1" spans="1:24">
      <c r="A6" s="4">
        <v>17295680203</v>
      </c>
      <c r="B6" s="4" t="s">
        <v>25</v>
      </c>
      <c r="C6" s="4" t="s">
        <v>26</v>
      </c>
      <c r="D6" s="4" t="s">
        <v>40</v>
      </c>
      <c r="E6" s="4" t="s">
        <v>41</v>
      </c>
      <c r="F6" s="5">
        <v>44598</v>
      </c>
      <c r="G6" s="5">
        <v>44599</v>
      </c>
      <c r="H6" s="4">
        <v>1</v>
      </c>
      <c r="I6" s="4">
        <v>1</v>
      </c>
      <c r="J6" s="4">
        <v>1</v>
      </c>
      <c r="K6" s="4" t="s">
        <v>29</v>
      </c>
      <c r="L6" s="4">
        <v>343.71</v>
      </c>
      <c r="M6" s="4">
        <v>343.71</v>
      </c>
      <c r="N6" s="4" t="s">
        <v>42</v>
      </c>
      <c r="O6" s="4" t="s">
        <v>31</v>
      </c>
      <c r="P6" s="4" t="s">
        <v>32</v>
      </c>
      <c r="Q6" s="4">
        <v>0</v>
      </c>
      <c r="R6" s="6">
        <v>44598</v>
      </c>
      <c r="S6" s="5">
        <v>44602</v>
      </c>
      <c r="T6" s="4" t="s">
        <v>33</v>
      </c>
      <c r="U6" s="4">
        <v>343.71</v>
      </c>
      <c r="V6" s="4">
        <v>0</v>
      </c>
      <c r="W6" s="4">
        <v>0</v>
      </c>
      <c r="X6" s="4">
        <v>2413772</v>
      </c>
    </row>
    <row r="7" s="4" customFormat="1" spans="1:23">
      <c r="A7" s="4">
        <v>17295962520</v>
      </c>
      <c r="B7" s="4" t="s">
        <v>25</v>
      </c>
      <c r="C7" s="4" t="s">
        <v>26</v>
      </c>
      <c r="D7" s="4" t="s">
        <v>43</v>
      </c>
      <c r="E7" s="4" t="s">
        <v>44</v>
      </c>
      <c r="F7" s="5">
        <v>44598</v>
      </c>
      <c r="G7" s="5">
        <v>44599</v>
      </c>
      <c r="H7" s="4">
        <v>1</v>
      </c>
      <c r="I7" s="4">
        <v>1</v>
      </c>
      <c r="J7" s="4">
        <v>1</v>
      </c>
      <c r="K7" s="4" t="s">
        <v>29</v>
      </c>
      <c r="L7" s="4">
        <v>172.88</v>
      </c>
      <c r="M7" s="4">
        <v>172.88</v>
      </c>
      <c r="N7" s="4" t="s">
        <v>45</v>
      </c>
      <c r="O7" s="4" t="s">
        <v>31</v>
      </c>
      <c r="P7" s="4" t="s">
        <v>32</v>
      </c>
      <c r="Q7" s="4">
        <v>0</v>
      </c>
      <c r="R7" s="6">
        <v>44598</v>
      </c>
      <c r="S7" s="5">
        <v>44602</v>
      </c>
      <c r="T7" s="4" t="s">
        <v>33</v>
      </c>
      <c r="U7" s="4">
        <v>172.88</v>
      </c>
      <c r="V7" s="4">
        <v>0</v>
      </c>
      <c r="W7" s="4">
        <v>0</v>
      </c>
    </row>
    <row r="8" s="4" customFormat="1" spans="1:23">
      <c r="A8" s="4">
        <v>17295785666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44598</v>
      </c>
      <c r="G8" s="5">
        <v>44599</v>
      </c>
      <c r="H8" s="4">
        <v>1</v>
      </c>
      <c r="I8" s="4">
        <v>1</v>
      </c>
      <c r="J8" s="4">
        <v>1</v>
      </c>
      <c r="K8" s="4" t="s">
        <v>29</v>
      </c>
      <c r="L8" s="4">
        <v>205.23</v>
      </c>
      <c r="M8" s="4">
        <v>205.23</v>
      </c>
      <c r="N8" s="4" t="s">
        <v>48</v>
      </c>
      <c r="O8" s="4" t="s">
        <v>31</v>
      </c>
      <c r="P8" s="4" t="s">
        <v>32</v>
      </c>
      <c r="Q8" s="4">
        <v>0</v>
      </c>
      <c r="R8" s="6">
        <v>44598</v>
      </c>
      <c r="S8" s="5">
        <v>44602</v>
      </c>
      <c r="T8" s="4" t="s">
        <v>33</v>
      </c>
      <c r="U8" s="4">
        <v>205.23</v>
      </c>
      <c r="V8" s="4">
        <v>0</v>
      </c>
      <c r="W8" s="4">
        <v>0</v>
      </c>
    </row>
    <row r="9" s="4" customFormat="1" spans="1:23">
      <c r="A9" s="4">
        <v>17295994302</v>
      </c>
      <c r="B9" s="4" t="s">
        <v>25</v>
      </c>
      <c r="C9" s="4" t="s">
        <v>26</v>
      </c>
      <c r="D9" s="4" t="s">
        <v>27</v>
      </c>
      <c r="E9" s="4" t="s">
        <v>34</v>
      </c>
      <c r="F9" s="5">
        <v>44598</v>
      </c>
      <c r="G9" s="5">
        <v>44599</v>
      </c>
      <c r="H9" s="4">
        <v>1</v>
      </c>
      <c r="I9" s="4">
        <v>1</v>
      </c>
      <c r="J9" s="4">
        <v>1</v>
      </c>
      <c r="K9" s="4" t="s">
        <v>29</v>
      </c>
      <c r="L9" s="4">
        <v>740</v>
      </c>
      <c r="M9" s="4">
        <v>740</v>
      </c>
      <c r="N9" s="4" t="s">
        <v>49</v>
      </c>
      <c r="O9" s="4" t="s">
        <v>31</v>
      </c>
      <c r="P9" s="4" t="s">
        <v>32</v>
      </c>
      <c r="Q9" s="4">
        <v>0</v>
      </c>
      <c r="R9" s="6">
        <v>44598</v>
      </c>
      <c r="S9" s="5">
        <v>44602</v>
      </c>
      <c r="T9" s="4" t="s">
        <v>33</v>
      </c>
      <c r="U9" s="4">
        <v>740</v>
      </c>
      <c r="V9" s="4">
        <v>0</v>
      </c>
      <c r="W9" s="4">
        <v>0</v>
      </c>
    </row>
    <row r="10" s="4" customFormat="1" spans="1:24">
      <c r="A10" s="4">
        <v>17297175388</v>
      </c>
      <c r="B10" s="4" t="s">
        <v>25</v>
      </c>
      <c r="C10" s="4" t="s">
        <v>26</v>
      </c>
      <c r="D10" s="4" t="s">
        <v>50</v>
      </c>
      <c r="E10" s="4" t="s">
        <v>51</v>
      </c>
      <c r="F10" s="5">
        <v>44598</v>
      </c>
      <c r="G10" s="5">
        <v>44599</v>
      </c>
      <c r="H10" s="4">
        <v>1</v>
      </c>
      <c r="I10" s="4">
        <v>1</v>
      </c>
      <c r="J10" s="4">
        <v>1</v>
      </c>
      <c r="K10" s="4" t="s">
        <v>29</v>
      </c>
      <c r="L10" s="4">
        <v>137.7</v>
      </c>
      <c r="M10" s="4">
        <v>137.7</v>
      </c>
      <c r="N10" s="4" t="s">
        <v>52</v>
      </c>
      <c r="O10" s="4" t="s">
        <v>31</v>
      </c>
      <c r="P10" s="4" t="s">
        <v>32</v>
      </c>
      <c r="Q10" s="4">
        <v>0</v>
      </c>
      <c r="R10" s="6">
        <v>44598</v>
      </c>
      <c r="S10" s="5">
        <v>44602</v>
      </c>
      <c r="T10" s="4" t="s">
        <v>33</v>
      </c>
      <c r="U10" s="4">
        <v>137.7</v>
      </c>
      <c r="V10" s="4">
        <v>0</v>
      </c>
      <c r="W10" s="4">
        <v>0</v>
      </c>
      <c r="X10" s="4">
        <v>2413958</v>
      </c>
    </row>
    <row r="11" s="4" customFormat="1" spans="1:23">
      <c r="A11" s="4">
        <v>17298198932</v>
      </c>
      <c r="B11" s="4" t="s">
        <v>25</v>
      </c>
      <c r="C11" s="4" t="s">
        <v>26</v>
      </c>
      <c r="D11" s="4" t="s">
        <v>53</v>
      </c>
      <c r="E11" s="4" t="s">
        <v>54</v>
      </c>
      <c r="F11" s="5">
        <v>44598</v>
      </c>
      <c r="G11" s="5">
        <v>44599</v>
      </c>
      <c r="H11" s="4">
        <v>1</v>
      </c>
      <c r="I11" s="4">
        <v>1</v>
      </c>
      <c r="J11" s="4">
        <v>1</v>
      </c>
      <c r="K11" s="4" t="s">
        <v>29</v>
      </c>
      <c r="L11" s="4">
        <v>204.22</v>
      </c>
      <c r="M11" s="4">
        <v>204.22</v>
      </c>
      <c r="N11" s="4" t="s">
        <v>55</v>
      </c>
      <c r="O11" s="4" t="s">
        <v>31</v>
      </c>
      <c r="P11" s="4" t="s">
        <v>32</v>
      </c>
      <c r="Q11" s="4">
        <v>0</v>
      </c>
      <c r="R11" s="6">
        <v>44598</v>
      </c>
      <c r="S11" s="5">
        <v>44602</v>
      </c>
      <c r="T11" s="4" t="s">
        <v>33</v>
      </c>
      <c r="U11" s="4">
        <v>204.22</v>
      </c>
      <c r="V11" s="4">
        <v>0</v>
      </c>
      <c r="W11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A16" sqref="A16:F19"/>
    </sheetView>
  </sheetViews>
  <sheetFormatPr defaultColWidth="9" defaultRowHeight="13.5"/>
  <cols>
    <col min="1" max="1" width="11.62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56</v>
      </c>
    </row>
    <row r="2" s="4" customFormat="1" spans="1:9">
      <c r="A2" s="4">
        <v>17255054453</v>
      </c>
      <c r="B2" s="5">
        <v>44598</v>
      </c>
      <c r="C2" s="5">
        <v>44599</v>
      </c>
      <c r="D2" s="4">
        <v>570</v>
      </c>
      <c r="E2" s="4" t="str">
        <f>VLOOKUP(A2,HOP!A:L,12,0)</f>
        <v>570.00</v>
      </c>
      <c r="F2" s="4" t="str">
        <f>VLOOKUP(A2,HOP!A:C,3,0)</f>
        <v>2410490</v>
      </c>
      <c r="G2" s="4">
        <f>D2-E2</f>
        <v>0</v>
      </c>
      <c r="H2" s="4" t="str">
        <f>$H$1&amp;F2</f>
        <v>，2410490</v>
      </c>
      <c r="I2" s="4" t="str">
        <f>VLOOKUP(A2,HOP!A:T,20,0)</f>
        <v>直采</v>
      </c>
    </row>
    <row r="3" s="4" customFormat="1" spans="1:9">
      <c r="A3" s="4">
        <v>17272982924</v>
      </c>
      <c r="B3" s="5">
        <v>44598</v>
      </c>
      <c r="C3" s="5">
        <v>44599</v>
      </c>
      <c r="D3" s="4">
        <v>740</v>
      </c>
      <c r="E3" s="4">
        <v>740</v>
      </c>
      <c r="F3" s="4">
        <v>2412382</v>
      </c>
      <c r="G3" s="4">
        <f t="shared" ref="G3:G11" si="0">D3-E3</f>
        <v>0</v>
      </c>
      <c r="H3" s="4" t="str">
        <f t="shared" ref="H3:H11" si="1">$H$1&amp;F3</f>
        <v>，2412382</v>
      </c>
      <c r="I3" s="4" t="e">
        <f>VLOOKUP(A3,HOP!A:T,20,0)</f>
        <v>#N/A</v>
      </c>
    </row>
    <row r="4" s="4" customFormat="1" spans="1:9">
      <c r="A4" s="4">
        <v>17295494088</v>
      </c>
      <c r="B4" s="5">
        <v>44598</v>
      </c>
      <c r="C4" s="5">
        <v>44599</v>
      </c>
      <c r="D4" s="4">
        <v>460</v>
      </c>
      <c r="E4" s="4" t="str">
        <f>VLOOKUP(A4,HOP!A:L,12,0)</f>
        <v>460.00</v>
      </c>
      <c r="F4" s="4" t="str">
        <f>VLOOKUP(A4,HOP!A:C,3,0)</f>
        <v>2413763</v>
      </c>
      <c r="G4" s="4">
        <f t="shared" si="0"/>
        <v>0</v>
      </c>
      <c r="H4" s="4" t="str">
        <f t="shared" si="1"/>
        <v>，2413763</v>
      </c>
      <c r="I4" s="4" t="str">
        <f>VLOOKUP(A4,HOP!A:T,20,0)</f>
        <v>直采</v>
      </c>
    </row>
    <row r="5" s="4" customFormat="1" spans="1:9">
      <c r="A5" s="4">
        <v>17295651120</v>
      </c>
      <c r="B5" s="5">
        <v>44598</v>
      </c>
      <c r="C5" s="5">
        <v>44599</v>
      </c>
      <c r="D5" s="4">
        <v>766</v>
      </c>
      <c r="E5" s="4" t="str">
        <f>VLOOKUP(A5,HOP!A:L,12,0)</f>
        <v>766.00</v>
      </c>
      <c r="F5" s="4" t="str">
        <f>VLOOKUP(A5,HOP!A:C,3,0)</f>
        <v>2413815</v>
      </c>
      <c r="G5" s="4">
        <f t="shared" si="0"/>
        <v>0</v>
      </c>
      <c r="H5" s="4" t="str">
        <f t="shared" si="1"/>
        <v>，2413815</v>
      </c>
      <c r="I5" s="4" t="str">
        <f>VLOOKUP(A5,HOP!A:T,20,0)</f>
        <v>直采</v>
      </c>
    </row>
    <row r="6" s="4" customFormat="1" spans="1:9">
      <c r="A6" s="4">
        <v>17295680203</v>
      </c>
      <c r="B6" s="5">
        <v>44598</v>
      </c>
      <c r="C6" s="5">
        <v>44599</v>
      </c>
      <c r="D6" s="4">
        <v>343.71</v>
      </c>
      <c r="E6" s="4" t="str">
        <f>VLOOKUP(A6,HOP!A:L,12,0)</f>
        <v>343.71</v>
      </c>
      <c r="F6" s="4" t="str">
        <f>VLOOKUP(A6,HOP!A:C,3,0)</f>
        <v>2413772</v>
      </c>
      <c r="G6" s="4">
        <f t="shared" si="0"/>
        <v>0</v>
      </c>
      <c r="H6" s="4" t="str">
        <f t="shared" si="1"/>
        <v>，2413772</v>
      </c>
      <c r="I6" s="4" t="str">
        <f>VLOOKUP(A6,HOP!A:T,20,0)</f>
        <v>直连</v>
      </c>
    </row>
    <row r="7" s="4" customFormat="1" spans="1:9">
      <c r="A7" s="4">
        <v>17295962520</v>
      </c>
      <c r="B7" s="5">
        <v>44598</v>
      </c>
      <c r="C7" s="5">
        <v>44599</v>
      </c>
      <c r="D7" s="4">
        <v>172.88</v>
      </c>
      <c r="E7" s="4" t="str">
        <f>VLOOKUP(A7,HOP!A:L,12,0)</f>
        <v>172.88</v>
      </c>
      <c r="F7" s="4" t="str">
        <f>VLOOKUP(A7,HOP!A:C,3,0)</f>
        <v>2413806</v>
      </c>
      <c r="G7" s="4">
        <f t="shared" si="0"/>
        <v>0</v>
      </c>
      <c r="H7" s="4" t="str">
        <f t="shared" si="1"/>
        <v>，2413806</v>
      </c>
      <c r="I7" s="4" t="str">
        <f>VLOOKUP(A7,HOP!A:T,20,0)</f>
        <v>直连</v>
      </c>
    </row>
    <row r="8" s="4" customFormat="1" spans="1:9">
      <c r="A8" s="4">
        <v>17295785666</v>
      </c>
      <c r="B8" s="5">
        <v>44598</v>
      </c>
      <c r="C8" s="5">
        <v>44599</v>
      </c>
      <c r="D8" s="4">
        <v>205.23</v>
      </c>
      <c r="E8" s="4" t="str">
        <f>VLOOKUP(A8,HOP!A:L,12,0)</f>
        <v>205.23</v>
      </c>
      <c r="F8" s="4" t="str">
        <f>VLOOKUP(A8,HOP!A:C,3,0)</f>
        <v>2413808</v>
      </c>
      <c r="G8" s="4">
        <f t="shared" si="0"/>
        <v>0</v>
      </c>
      <c r="H8" s="4" t="str">
        <f t="shared" si="1"/>
        <v>，2413808</v>
      </c>
      <c r="I8" s="4" t="str">
        <f>VLOOKUP(A8,HOP!A:T,20,0)</f>
        <v>直连</v>
      </c>
    </row>
    <row r="9" s="4" customFormat="1" spans="1:9">
      <c r="A9" s="4">
        <v>17295994302</v>
      </c>
      <c r="B9" s="5">
        <v>44598</v>
      </c>
      <c r="C9" s="5">
        <v>44599</v>
      </c>
      <c r="D9" s="4">
        <v>740</v>
      </c>
      <c r="E9" s="4" t="str">
        <f>VLOOKUP(A9,HOP!A:L,12,0)</f>
        <v>740.00</v>
      </c>
      <c r="F9" s="4" t="str">
        <f>VLOOKUP(A9,HOP!A:C,3,0)</f>
        <v>2413820</v>
      </c>
      <c r="G9" s="4">
        <f t="shared" si="0"/>
        <v>0</v>
      </c>
      <c r="H9" s="4" t="str">
        <f t="shared" si="1"/>
        <v>，2413820</v>
      </c>
      <c r="I9" s="4" t="str">
        <f>VLOOKUP(A9,HOP!A:T,20,0)</f>
        <v>直采</v>
      </c>
    </row>
    <row r="10" s="4" customFormat="1" spans="1:9">
      <c r="A10" s="4">
        <v>17297175388</v>
      </c>
      <c r="B10" s="5">
        <v>44598</v>
      </c>
      <c r="C10" s="5">
        <v>44599</v>
      </c>
      <c r="D10" s="4">
        <v>137.7</v>
      </c>
      <c r="E10" s="4" t="str">
        <f>VLOOKUP(A10,HOP!A:L,12,0)</f>
        <v>137.70</v>
      </c>
      <c r="F10" s="4" t="str">
        <f>VLOOKUP(A10,HOP!A:C,3,0)</f>
        <v>2413958</v>
      </c>
      <c r="G10" s="4">
        <f t="shared" si="0"/>
        <v>0</v>
      </c>
      <c r="H10" s="4" t="str">
        <f t="shared" si="1"/>
        <v>，2413958</v>
      </c>
      <c r="I10" s="4" t="str">
        <f>VLOOKUP(A10,HOP!A:T,20,0)</f>
        <v>直连</v>
      </c>
    </row>
    <row r="11" s="4" customFormat="1" spans="1:9">
      <c r="A11" s="4">
        <v>17298198932</v>
      </c>
      <c r="B11" s="5">
        <v>44598</v>
      </c>
      <c r="C11" s="5">
        <v>44599</v>
      </c>
      <c r="D11" s="4">
        <v>204.22</v>
      </c>
      <c r="E11" s="4" t="str">
        <f>VLOOKUP(A11,HOP!A:L,12,0)</f>
        <v>204.22</v>
      </c>
      <c r="F11" s="4" t="str">
        <f>VLOOKUP(A11,HOP!A:C,3,0)</f>
        <v>2414081</v>
      </c>
      <c r="G11" s="4">
        <f t="shared" si="0"/>
        <v>0</v>
      </c>
      <c r="H11" s="4" t="str">
        <f t="shared" si="1"/>
        <v>，2414081</v>
      </c>
      <c r="I11" s="4" t="str">
        <f>VLOOKUP(A11,HOP!A:T,20,0)</f>
        <v>直连</v>
      </c>
    </row>
    <row r="13" spans="4:4">
      <c r="D13" s="4">
        <f>SUM(D2:D12)</f>
        <v>4339.74</v>
      </c>
    </row>
    <row r="16" spans="1:6">
      <c r="A16" s="4" t="s">
        <v>57</v>
      </c>
      <c r="E16" s="4">
        <v>3276</v>
      </c>
      <c r="F16" s="4">
        <v>4010.61</v>
      </c>
    </row>
    <row r="17" spans="1:6">
      <c r="A17" s="4" t="s">
        <v>58</v>
      </c>
      <c r="E17" s="4">
        <v>1063.74</v>
      </c>
      <c r="F17" s="4">
        <v>1302.28</v>
      </c>
    </row>
    <row r="18" spans="1:6">
      <c r="A18" s="4" t="s">
        <v>59</v>
      </c>
      <c r="E18" s="4">
        <f>SUM(E16:E17)</f>
        <v>4339.74</v>
      </c>
      <c r="F18" s="4">
        <f>SUM(F16:F17)</f>
        <v>5312.89</v>
      </c>
    </row>
    <row r="19" spans="1:1">
      <c r="A19" s="4" t="s">
        <v>60</v>
      </c>
    </row>
  </sheetData>
  <autoFilter ref="A1:XFD19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E34" sqref="E3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61</v>
      </c>
      <c r="B1" s="2" t="s">
        <v>62</v>
      </c>
      <c r="C1" s="2" t="s">
        <v>63</v>
      </c>
      <c r="D1" s="2" t="s">
        <v>64</v>
      </c>
      <c r="E1" s="2" t="s">
        <v>13</v>
      </c>
      <c r="F1" s="2" t="s">
        <v>5</v>
      </c>
      <c r="G1" s="2" t="s">
        <v>6</v>
      </c>
      <c r="H1" s="2" t="s">
        <v>65</v>
      </c>
      <c r="I1" s="2" t="s">
        <v>66</v>
      </c>
      <c r="J1" s="2" t="s">
        <v>67</v>
      </c>
      <c r="K1" s="2" t="s">
        <v>68</v>
      </c>
      <c r="L1" s="2" t="s">
        <v>69</v>
      </c>
      <c r="M1" s="2" t="s">
        <v>70</v>
      </c>
      <c r="N1" s="2" t="s">
        <v>71</v>
      </c>
      <c r="O1" s="2" t="s">
        <v>72</v>
      </c>
      <c r="P1" s="2" t="s">
        <v>73</v>
      </c>
      <c r="Q1" s="2" t="s">
        <v>74</v>
      </c>
      <c r="R1" s="2" t="s">
        <v>75</v>
      </c>
      <c r="S1" s="2" t="s">
        <v>76</v>
      </c>
      <c r="T1" s="2" t="s">
        <v>77</v>
      </c>
    </row>
    <row r="2" s="1" customFormat="1" spans="1:20">
      <c r="A2" s="3">
        <v>17298198932</v>
      </c>
      <c r="B2" s="1" t="s">
        <v>78</v>
      </c>
      <c r="C2" s="1" t="s">
        <v>79</v>
      </c>
      <c r="D2" s="1" t="s">
        <v>80</v>
      </c>
      <c r="E2" s="1" t="s">
        <v>55</v>
      </c>
      <c r="F2" s="1" t="s">
        <v>78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</row>
    <row r="3" s="1" customFormat="1" spans="1:20">
      <c r="A3" s="3">
        <v>17297175388</v>
      </c>
      <c r="B3" s="1" t="s">
        <v>78</v>
      </c>
      <c r="C3" s="1" t="s">
        <v>92</v>
      </c>
      <c r="D3" s="1" t="s">
        <v>93</v>
      </c>
      <c r="E3" s="1" t="s">
        <v>52</v>
      </c>
      <c r="F3" s="1" t="s">
        <v>78</v>
      </c>
      <c r="G3" s="1" t="s">
        <v>81</v>
      </c>
      <c r="H3" s="1" t="s">
        <v>82</v>
      </c>
      <c r="I3" s="1" t="s">
        <v>94</v>
      </c>
      <c r="J3" s="1" t="s">
        <v>84</v>
      </c>
      <c r="K3" s="1" t="s">
        <v>94</v>
      </c>
      <c r="L3" s="1" t="s">
        <v>94</v>
      </c>
      <c r="M3" s="1" t="s">
        <v>85</v>
      </c>
      <c r="N3" s="1" t="s">
        <v>85</v>
      </c>
      <c r="O3" s="1" t="s">
        <v>86</v>
      </c>
      <c r="P3" s="1" t="s">
        <v>87</v>
      </c>
      <c r="Q3" s="1" t="s">
        <v>95</v>
      </c>
      <c r="R3" s="1" t="s">
        <v>89</v>
      </c>
      <c r="S3" s="1" t="s">
        <v>90</v>
      </c>
      <c r="T3" s="1" t="s">
        <v>91</v>
      </c>
    </row>
    <row r="4" s="1" customFormat="1" spans="1:20">
      <c r="A4" s="3">
        <v>17295994302</v>
      </c>
      <c r="B4" s="1" t="s">
        <v>78</v>
      </c>
      <c r="C4" s="1" t="s">
        <v>96</v>
      </c>
      <c r="D4" s="1" t="s">
        <v>97</v>
      </c>
      <c r="E4" s="1" t="s">
        <v>49</v>
      </c>
      <c r="F4" s="1" t="s">
        <v>78</v>
      </c>
      <c r="G4" s="1" t="s">
        <v>81</v>
      </c>
      <c r="H4" s="1" t="s">
        <v>82</v>
      </c>
      <c r="I4" s="1" t="s">
        <v>98</v>
      </c>
      <c r="J4" s="1" t="s">
        <v>84</v>
      </c>
      <c r="K4" s="1" t="s">
        <v>98</v>
      </c>
      <c r="L4" s="1" t="s">
        <v>98</v>
      </c>
      <c r="M4" s="1" t="s">
        <v>85</v>
      </c>
      <c r="N4" s="1" t="s">
        <v>85</v>
      </c>
      <c r="O4" s="1" t="s">
        <v>86</v>
      </c>
      <c r="P4" s="1" t="s">
        <v>87</v>
      </c>
      <c r="Q4" s="1" t="s">
        <v>99</v>
      </c>
      <c r="R4" s="1" t="s">
        <v>89</v>
      </c>
      <c r="S4" s="1" t="s">
        <v>90</v>
      </c>
      <c r="T4" s="1" t="s">
        <v>100</v>
      </c>
    </row>
    <row r="5" s="1" customFormat="1" spans="1:20">
      <c r="A5" s="3">
        <v>17295651120</v>
      </c>
      <c r="B5" s="1" t="s">
        <v>78</v>
      </c>
      <c r="C5" s="1" t="s">
        <v>101</v>
      </c>
      <c r="D5" s="1" t="s">
        <v>97</v>
      </c>
      <c r="E5" s="1" t="s">
        <v>39</v>
      </c>
      <c r="F5" s="1" t="s">
        <v>78</v>
      </c>
      <c r="G5" s="1" t="s">
        <v>81</v>
      </c>
      <c r="H5" s="1" t="s">
        <v>82</v>
      </c>
      <c r="I5" s="1" t="s">
        <v>102</v>
      </c>
      <c r="J5" s="1" t="s">
        <v>84</v>
      </c>
      <c r="K5" s="1" t="s">
        <v>102</v>
      </c>
      <c r="L5" s="1" t="s">
        <v>102</v>
      </c>
      <c r="M5" s="1" t="s">
        <v>85</v>
      </c>
      <c r="N5" s="1" t="s">
        <v>85</v>
      </c>
      <c r="O5" s="1" t="s">
        <v>86</v>
      </c>
      <c r="P5" s="1" t="s">
        <v>87</v>
      </c>
      <c r="Q5" s="1" t="s">
        <v>103</v>
      </c>
      <c r="R5" s="1" t="s">
        <v>89</v>
      </c>
      <c r="S5" s="1" t="s">
        <v>90</v>
      </c>
      <c r="T5" s="1" t="s">
        <v>100</v>
      </c>
    </row>
    <row r="6" s="1" customFormat="1" spans="1:20">
      <c r="A6" s="3">
        <v>17295785666</v>
      </c>
      <c r="B6" s="1" t="s">
        <v>78</v>
      </c>
      <c r="C6" s="1" t="s">
        <v>104</v>
      </c>
      <c r="D6" s="1" t="s">
        <v>105</v>
      </c>
      <c r="E6" s="1" t="s">
        <v>48</v>
      </c>
      <c r="F6" s="1" t="s">
        <v>78</v>
      </c>
      <c r="G6" s="1" t="s">
        <v>81</v>
      </c>
      <c r="H6" s="1" t="s">
        <v>82</v>
      </c>
      <c r="I6" s="1" t="s">
        <v>106</v>
      </c>
      <c r="J6" s="1" t="s">
        <v>84</v>
      </c>
      <c r="K6" s="1" t="s">
        <v>106</v>
      </c>
      <c r="L6" s="1" t="s">
        <v>106</v>
      </c>
      <c r="M6" s="1" t="s">
        <v>85</v>
      </c>
      <c r="N6" s="1" t="s">
        <v>85</v>
      </c>
      <c r="O6" s="1" t="s">
        <v>86</v>
      </c>
      <c r="P6" s="1" t="s">
        <v>87</v>
      </c>
      <c r="Q6" s="1" t="s">
        <v>107</v>
      </c>
      <c r="R6" s="1" t="s">
        <v>89</v>
      </c>
      <c r="S6" s="1" t="s">
        <v>90</v>
      </c>
      <c r="T6" s="1" t="s">
        <v>91</v>
      </c>
    </row>
    <row r="7" s="1" customFormat="1" spans="1:20">
      <c r="A7" s="3">
        <v>17295962520</v>
      </c>
      <c r="B7" s="1" t="s">
        <v>78</v>
      </c>
      <c r="C7" s="1" t="s">
        <v>108</v>
      </c>
      <c r="D7" s="1" t="s">
        <v>109</v>
      </c>
      <c r="E7" s="1" t="s">
        <v>45</v>
      </c>
      <c r="F7" s="1" t="s">
        <v>78</v>
      </c>
      <c r="G7" s="1" t="s">
        <v>81</v>
      </c>
      <c r="H7" s="1" t="s">
        <v>82</v>
      </c>
      <c r="I7" s="1" t="s">
        <v>110</v>
      </c>
      <c r="J7" s="1" t="s">
        <v>84</v>
      </c>
      <c r="K7" s="1" t="s">
        <v>110</v>
      </c>
      <c r="L7" s="1" t="s">
        <v>110</v>
      </c>
      <c r="M7" s="1" t="s">
        <v>85</v>
      </c>
      <c r="N7" s="1" t="s">
        <v>85</v>
      </c>
      <c r="O7" s="1" t="s">
        <v>86</v>
      </c>
      <c r="P7" s="1" t="s">
        <v>87</v>
      </c>
      <c r="Q7" s="1" t="s">
        <v>111</v>
      </c>
      <c r="R7" s="1" t="s">
        <v>89</v>
      </c>
      <c r="S7" s="1" t="s">
        <v>90</v>
      </c>
      <c r="T7" s="1" t="s">
        <v>91</v>
      </c>
    </row>
    <row r="8" s="1" customFormat="1" spans="1:20">
      <c r="A8" s="3">
        <v>17295680203</v>
      </c>
      <c r="B8" s="1" t="s">
        <v>78</v>
      </c>
      <c r="C8" s="1" t="s">
        <v>112</v>
      </c>
      <c r="D8" s="1" t="s">
        <v>113</v>
      </c>
      <c r="E8" s="1" t="s">
        <v>42</v>
      </c>
      <c r="F8" s="1" t="s">
        <v>78</v>
      </c>
      <c r="G8" s="1" t="s">
        <v>81</v>
      </c>
      <c r="H8" s="1" t="s">
        <v>82</v>
      </c>
      <c r="I8" s="1" t="s">
        <v>114</v>
      </c>
      <c r="J8" s="1" t="s">
        <v>84</v>
      </c>
      <c r="K8" s="1" t="s">
        <v>114</v>
      </c>
      <c r="L8" s="1" t="s">
        <v>114</v>
      </c>
      <c r="M8" s="1" t="s">
        <v>85</v>
      </c>
      <c r="N8" s="1" t="s">
        <v>85</v>
      </c>
      <c r="O8" s="1" t="s">
        <v>86</v>
      </c>
      <c r="P8" s="1" t="s">
        <v>87</v>
      </c>
      <c r="Q8" s="1" t="s">
        <v>115</v>
      </c>
      <c r="R8" s="1" t="s">
        <v>89</v>
      </c>
      <c r="S8" s="1" t="s">
        <v>90</v>
      </c>
      <c r="T8" s="1" t="s">
        <v>91</v>
      </c>
    </row>
    <row r="9" s="1" customFormat="1" spans="1:20">
      <c r="A9" s="3">
        <v>17295494088</v>
      </c>
      <c r="B9" s="1" t="s">
        <v>78</v>
      </c>
      <c r="C9" s="1" t="s">
        <v>116</v>
      </c>
      <c r="D9" s="1" t="s">
        <v>97</v>
      </c>
      <c r="E9" s="1" t="s">
        <v>37</v>
      </c>
      <c r="F9" s="1" t="s">
        <v>78</v>
      </c>
      <c r="G9" s="1" t="s">
        <v>81</v>
      </c>
      <c r="H9" s="1" t="s">
        <v>82</v>
      </c>
      <c r="I9" s="1" t="s">
        <v>117</v>
      </c>
      <c r="J9" s="1" t="s">
        <v>84</v>
      </c>
      <c r="K9" s="1" t="s">
        <v>117</v>
      </c>
      <c r="L9" s="1" t="s">
        <v>117</v>
      </c>
      <c r="M9" s="1" t="s">
        <v>85</v>
      </c>
      <c r="N9" s="1" t="s">
        <v>85</v>
      </c>
      <c r="O9" s="1" t="s">
        <v>86</v>
      </c>
      <c r="P9" s="1" t="s">
        <v>87</v>
      </c>
      <c r="Q9" s="1" t="s">
        <v>118</v>
      </c>
      <c r="R9" s="1" t="s">
        <v>89</v>
      </c>
      <c r="S9" s="1" t="s">
        <v>90</v>
      </c>
      <c r="T9" s="1" t="s">
        <v>100</v>
      </c>
    </row>
    <row r="10" s="1" customFormat="1" spans="1:20">
      <c r="A10" s="3">
        <v>17255054453</v>
      </c>
      <c r="B10" s="1" t="s">
        <v>119</v>
      </c>
      <c r="C10" s="1" t="s">
        <v>120</v>
      </c>
      <c r="D10" s="1" t="s">
        <v>97</v>
      </c>
      <c r="E10" s="1" t="s">
        <v>30</v>
      </c>
      <c r="F10" s="1" t="s">
        <v>78</v>
      </c>
      <c r="G10" s="1" t="s">
        <v>81</v>
      </c>
      <c r="H10" s="1" t="s">
        <v>82</v>
      </c>
      <c r="I10" s="1" t="s">
        <v>121</v>
      </c>
      <c r="J10" s="1" t="s">
        <v>84</v>
      </c>
      <c r="K10" s="1" t="s">
        <v>121</v>
      </c>
      <c r="L10" s="1" t="s">
        <v>121</v>
      </c>
      <c r="M10" s="1" t="s">
        <v>85</v>
      </c>
      <c r="N10" s="1" t="s">
        <v>85</v>
      </c>
      <c r="O10" s="1" t="s">
        <v>86</v>
      </c>
      <c r="P10" s="1" t="s">
        <v>87</v>
      </c>
      <c r="Q10" s="1" t="s">
        <v>122</v>
      </c>
      <c r="R10" s="1" t="s">
        <v>89</v>
      </c>
      <c r="S10" s="1" t="s">
        <v>90</v>
      </c>
      <c r="T10" s="1" t="s">
        <v>100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2022-02-10T02:37:24Z</dcterms:created>
  <dcterms:modified xsi:type="dcterms:W3CDTF">2022-02-10T02:43:55Z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9ADA01CBFC174B6AAB9844582D01F162</vt:lpwstr>
  </property>
  <property fmtid="{D5CDD505-2E9C-101B-9397-08002B2CF9AE}" pid="3" name="KSOProductBuildVer">
    <vt:lpwstr>2052-11.1.0.11294</vt:lpwstr>
  </property>
</Properties>
</file>