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<sst xmlns="http://schemas.openxmlformats.org/spreadsheetml/2006/main" count="365" uniqueCount="169">
  <si>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</si>
  <si>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</si>
  <si>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</si>
  <si>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</si>
  <si>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</si>
  <si>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</si>
  <si>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</si>
  <si>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</si>
  <si>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</si>
  <si>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</si>
  <si>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</si>
  <si>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</si>
  <si>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</si>
  <si>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</si>
  <si>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</si>
  <si>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</si>
  <si>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</si>
  <si>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</si>
  <si>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</si>
  <si>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</si>
  <si>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</si>
  <si>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</si>
  <si>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</si>
  <si>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</si>
  <si>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</si>
  <si>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</si>
  <si>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</si>
  <si>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[札幌]札幌薄野大和鲁内酒店(Daiwa Roynet Hotel Sapporo-Susukino)(37211295)</t>
  </si>
  <si>
    <t>标准双人房&lt;早餐&gt;&lt;不退款&gt;&lt;2人入住&gt;</t>
  </si>
  <si>
    <t>USD</t>
  </si>
  <si>
    <t>TANIKAWA/Kanji,TANIKAWA/Kanji</t>
  </si>
  <si>
    <t>CA5326220210USD</t>
  </si>
  <si>
    <t>未提现</t>
  </si>
  <si>
    <t>携程开票</t>
  </si>
  <si>
    <t>[迈阿密戴德县]迈阿密国际机场酒店(Miami International Airport Hotel)(37209685)</t>
  </si>
  <si>
    <t>标准大号床房&lt;不退款&gt;&lt;2人入住&gt;</t>
  </si>
  <si>
    <t>Tisdale/Jeff David,Tisdale/Julie Marie</t>
  </si>
  <si>
    <t>[大福克斯]大福克斯目的地中心卡纳德旅馆(Canad Inns Destination Center Grand Forks)(40046547)</t>
  </si>
  <si>
    <t>行政客房1张特大床&lt;不退款&gt;&lt;2人入住&gt;</t>
  </si>
  <si>
    <t>George/Jamie Marie</t>
  </si>
  <si>
    <t>EXP-1879801034</t>
  </si>
  <si>
    <t>[拜县]拜县乡村精品农场度假村 (SHA Plus+)(Pai Village Boutique Resort (SHA Plus+))(37236353)</t>
  </si>
  <si>
    <t>花园精品房&lt;早餐&gt;&lt;不退款&gt;&lt;2人入住&gt;</t>
  </si>
  <si>
    <t>Hawkins/Charlotte</t>
  </si>
  <si>
    <t>取消</t>
  </si>
  <si>
    <t>[普吉岛]普吉岛 Journeyhub 奥卓雅居酒店(SHA Plus+)(Oakwood Hotel Journeyhub Phuket(SHA Plus+))(39626322)</t>
  </si>
  <si>
    <t>豪华特大房&lt;早餐&gt;&lt;不退款&gt;&lt;2人入住&gt;</t>
  </si>
  <si>
    <t>naser/RAAD</t>
  </si>
  <si>
    <t>[巴黎]巴黎卡地亚拉丁酒店(Hotel Quartier Latin Paris)(39034651)</t>
  </si>
  <si>
    <t>标准客房&lt;不退款&gt;&lt;2人入住&gt;</t>
  </si>
  <si>
    <t>MA/XINRUI</t>
  </si>
  <si>
    <t>[圣地亚哥]圣迭戈喜来登海滨酒店(Sheraton San Diego Hotel &amp; Marina)(39051741)</t>
  </si>
  <si>
    <t>塔楼海湾房（1张特大床，带阳台）&lt;不退款&gt;&lt;2人入住&gt;</t>
  </si>
  <si>
    <t>Meinke/William</t>
  </si>
  <si>
    <t>[巴厘岛]佩里索斯艾可海滩酒店(Perissos Echo Beach)(39605337)</t>
  </si>
  <si>
    <t>豪华客房1张特大床（池景）&lt;不退款&gt;&lt;2人入住&gt;</t>
  </si>
  <si>
    <t>Moore/Heather,Moore/Heather</t>
  </si>
  <si>
    <t>[金边]金边瑰丽酒店(Rosewood Phnom Penh)(40721549)</t>
  </si>
  <si>
    <t>行政特大床房&lt;早餐&gt;&lt;不退款&gt;&lt;2人入住&gt;</t>
  </si>
  <si>
    <t>BOUR/VESY</t>
  </si>
  <si>
    <t>75078SC022883</t>
  </si>
  <si>
    <t>[巴黎]巴黎里昂火车站公民酒店(Citizenm Paris Gare de Lyon)(46883332)</t>
  </si>
  <si>
    <t>特大床房&lt;2人入住&gt;&lt;不退款&gt;</t>
  </si>
  <si>
    <t>Fofana/Ab</t>
  </si>
  <si>
    <t>PGL-FX207865</t>
  </si>
  <si>
    <t>[明尼阿波利斯]明尼阿波利斯千禧酒店(Millennium Minneapolis)(44806485)</t>
  </si>
  <si>
    <t>高级特大床房&lt;不退款&gt;&lt;2人入住&gt;</t>
  </si>
  <si>
    <t>Vang/Blong</t>
  </si>
  <si>
    <t>退单</t>
  </si>
  <si>
    <t>[普吉岛]普吉岛芭东美爵大酒店(SHA Extra Plus)(Grand Mercure Phuket Patong(SHA Extra Plus))(40721618)</t>
  </si>
  <si>
    <t>高级特大床房&lt;1&gt;&lt;不退款&gt;&lt;2人入住&gt;</t>
  </si>
  <si>
    <t>Susie/Kim</t>
  </si>
  <si>
    <t>，</t>
  </si>
  <si>
    <t>17262299018此单多收116元退回</t>
  </si>
  <si>
    <t>A220210105047481</t>
  </si>
  <si>
    <t>A2202101051372566</t>
  </si>
  <si>
    <t>USD / HKD 当前参考汇率: 7.79271</t>
  </si>
  <si>
    <t>总计： 1580 USD/
12312.48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</si>
  <si>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</si>
  <si>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</si>
  <si>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</si>
  <si>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</si>
  <si>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</si>
  <si>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</si>
  <si>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</si>
  <si>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</si>
  <si>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</si>
  <si>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</si>
  <si>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</si>
  <si>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</si>
  <si>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</si>
  <si>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</si>
  <si>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</si>
  <si>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</si>
  <si>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</si>
  <si>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2022-02-06</t>
  </si>
  <si>
    <t>2413990</t>
  </si>
  <si>
    <t>明尼阿波利斯千禧酒店</t>
  </si>
  <si>
    <t>Vang Blong</t>
  </si>
  <si>
    <t>2022-02-07</t>
  </si>
  <si>
    <t>退房日周结</t>
  </si>
  <si>
    <t>471.63</t>
  </si>
  <si>
    <t>74.00</t>
  </si>
  <si>
    <t>0</t>
  </si>
  <si>
    <t>0.00</t>
  </si>
  <si>
    <t>携程盛景国际直连</t>
  </si>
  <si>
    <t>2022-02-06 20:04:28</t>
  </si>
  <si>
    <t>否</t>
  </si>
  <si>
    <t>汇智国际旅游发展有限公司</t>
  </si>
  <si>
    <t>直连</t>
  </si>
  <si>
    <t>2413834</t>
  </si>
  <si>
    <t>巴黎里昂火车站公民酒店</t>
  </si>
  <si>
    <t>Fofana Ab</t>
  </si>
  <si>
    <t>783.93</t>
  </si>
  <si>
    <t>123.00</t>
  </si>
  <si>
    <t>2022-02-06 14:35:26</t>
  </si>
  <si>
    <t>2413791</t>
  </si>
  <si>
    <t>金边瑰丽酒店</t>
  </si>
  <si>
    <t>BOUR VESY</t>
  </si>
  <si>
    <t>2415.52</t>
  </si>
  <si>
    <t>379.00</t>
  </si>
  <si>
    <t>2022-02-06 13:14:26</t>
  </si>
  <si>
    <t>2413770</t>
  </si>
  <si>
    <t>佩里索斯艾可海滩酒店</t>
  </si>
  <si>
    <t>Moore Heather,Moore Heather</t>
  </si>
  <si>
    <t>121.09</t>
  </si>
  <si>
    <t>19.00</t>
  </si>
  <si>
    <t>2022-02-06 12:20:57</t>
  </si>
  <si>
    <t>2413690</t>
  </si>
  <si>
    <t>圣迭戈喜来登海滨酒店</t>
  </si>
  <si>
    <t>Meinke William</t>
  </si>
  <si>
    <t>917.77</t>
  </si>
  <si>
    <t>144.00</t>
  </si>
  <si>
    <t>2022-02-06 08:36:25</t>
  </si>
  <si>
    <t>2022-02-04</t>
  </si>
  <si>
    <t>2413111</t>
  </si>
  <si>
    <t>巴黎卡地亚拉丁酒店</t>
  </si>
  <si>
    <t>MA XINRUI</t>
  </si>
  <si>
    <t>2022-02-05</t>
  </si>
  <si>
    <t>1325.67</t>
  </si>
  <si>
    <t>208.00</t>
  </si>
  <si>
    <t>2022-02-04 23:49:08</t>
  </si>
  <si>
    <t>2412927</t>
  </si>
  <si>
    <t>普吉岛快递之旅奥克伍德酒店</t>
  </si>
  <si>
    <t>naser RAAD</t>
  </si>
  <si>
    <t>592.73</t>
  </si>
  <si>
    <t>93.00</t>
  </si>
  <si>
    <t>2022-02-04 16:49:16</t>
  </si>
  <si>
    <t>2022-01-12</t>
  </si>
  <si>
    <t>2385085</t>
  </si>
  <si>
    <t>福克斯中心加拿大目的地度假酒店</t>
  </si>
  <si>
    <t>George Jamie Marie</t>
  </si>
  <si>
    <t>2184.76</t>
  </si>
  <si>
    <t>342.00</t>
  </si>
  <si>
    <t>2022-01-12 02:09:45</t>
  </si>
  <si>
    <t>2021-12-14</t>
  </si>
  <si>
    <t>2339863</t>
  </si>
  <si>
    <t>迈阿密国际机场酒店</t>
  </si>
  <si>
    <t>Tisdale Jeff David,Tisdale Julie Marie</t>
  </si>
  <si>
    <t>1397.48</t>
  </si>
  <si>
    <t>219.00</t>
  </si>
  <si>
    <t>2021-12-14 09:46:57</t>
  </si>
  <si>
    <t>2021-10-01</t>
  </si>
  <si>
    <t>2270560</t>
  </si>
  <si>
    <t>札幌薄野大和ROYNET酒店</t>
  </si>
  <si>
    <t>TANIKAWA Kanji,TANIKAWA Kanji</t>
  </si>
  <si>
    <t>614.00</t>
  </si>
  <si>
    <t>95.00</t>
  </si>
  <si>
    <t>2021-10-01 15:48:18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</si>
</sst>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16426842240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44598</v>
      </c>
      <c r="G2" s="5">
        <v>44599</v>
      </c>
      <c r="H2" s="4">
        <v>1</v>
      </c>
      <c r="I2" s="4">
        <v>1</v>
      </c>
      <c r="J2" s="4">
        <v>1</v>
      </c>
      <c r="K2" s="4" t="s">
        <v>29</v>
      </c>
      <c r="L2" s="4">
        <v>95</v>
      </c>
      <c r="M2" s="4">
        <v>95</v>
      </c>
      <c r="N2" s="4" t="s">
        <v>30</v>
      </c>
      <c r="O2" s="4" t="s">
        <v>31</v>
      </c>
      <c r="P2" s="4" t="s">
        <v>32</v>
      </c>
      <c r="Q2" s="4">
        <v>0</v>
      </c>
      <c r="R2" s="6">
        <v>44470</v>
      </c>
      <c r="S2" s="5">
        <v>44602</v>
      </c>
      <c r="T2" s="4" t="s">
        <v>33</v>
      </c>
      <c r="U2" s="4">
        <v>95</v>
      </c>
      <c r="V2" s="4">
        <v>0</v>
      </c>
      <c r="W2" s="4">
        <v>0</v>
      </c>
      <c r="X2" s="4"/>
      <c r="Y2" s="4">
        <v>2.02110013980288e+16</v>
      </c>
    </row>
    <row r="3" s="4" customFormat="1" spans="1:24">
      <c r="A3" s="4">
        <v>16981044308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44598</v>
      </c>
      <c r="G3" s="5">
        <v>44599</v>
      </c>
      <c r="H3" s="4">
        <v>1</v>
      </c>
      <c r="I3" s="4">
        <v>1</v>
      </c>
      <c r="J3" s="4">
        <v>1</v>
      </c>
      <c r="K3" s="4" t="s">
        <v>29</v>
      </c>
      <c r="L3" s="4">
        <v>219</v>
      </c>
      <c r="M3" s="4">
        <v>219</v>
      </c>
      <c r="N3" s="4" t="s">
        <v>36</v>
      </c>
      <c r="O3" s="4" t="s">
        <v>31</v>
      </c>
      <c r="P3" s="4" t="s">
        <v>32</v>
      </c>
      <c r="Q3" s="4">
        <v>0</v>
      </c>
      <c r="R3" s="6">
        <v>44544</v>
      </c>
      <c r="S3" s="5">
        <v>44602</v>
      </c>
      <c r="T3" s="4" t="s">
        <v>33</v>
      </c>
      <c r="U3" s="4">
        <v>219</v>
      </c>
      <c r="V3" s="4">
        <v>0</v>
      </c>
      <c r="W3" s="4">
        <v>0</v>
      </c>
      <c r="X3" s="4">
        <v>2339863</v>
      </c>
    </row>
    <row r="4" s="4" customFormat="1" spans="1:25">
      <c r="A4" s="4">
        <v>17159964635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44597</v>
      </c>
      <c r="G4" s="5">
        <v>44599</v>
      </c>
      <c r="H4" s="4">
        <v>1</v>
      </c>
      <c r="I4" s="4">
        <v>2</v>
      </c>
      <c r="J4" s="4">
        <v>2</v>
      </c>
      <c r="K4" s="4" t="s">
        <v>29</v>
      </c>
      <c r="L4" s="4">
        <v>342</v>
      </c>
      <c r="M4" s="4">
        <v>342</v>
      </c>
      <c r="N4" s="4" t="s">
        <v>39</v>
      </c>
      <c r="O4" s="4" t="s">
        <v>31</v>
      </c>
      <c r="P4" s="4" t="s">
        <v>32</v>
      </c>
      <c r="Q4" s="4">
        <v>0</v>
      </c>
      <c r="R4" s="6">
        <v>44573</v>
      </c>
      <c r="S4" s="5">
        <v>44602</v>
      </c>
      <c r="T4" s="4" t="s">
        <v>33</v>
      </c>
      <c r="U4" s="4">
        <v>342</v>
      </c>
      <c r="V4" s="4">
        <v>0</v>
      </c>
      <c r="W4" s="4">
        <v>0</v>
      </c>
      <c r="X4" s="4">
        <v>2385085</v>
      </c>
      <c r="Y4" s="4" t="s">
        <v>40</v>
      </c>
    </row>
    <row r="5" s="4" customFormat="1" spans="1:24">
      <c r="A5" s="4">
        <v>17264308035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44595</v>
      </c>
      <c r="G5" s="5">
        <v>44599</v>
      </c>
      <c r="H5" s="4">
        <v>1</v>
      </c>
      <c r="I5" s="4">
        <v>4</v>
      </c>
      <c r="J5" s="4">
        <v>4</v>
      </c>
      <c r="K5" s="4" t="s">
        <v>29</v>
      </c>
      <c r="L5" s="4">
        <v>204</v>
      </c>
      <c r="M5" s="4">
        <v>204</v>
      </c>
      <c r="N5" s="4" t="s">
        <v>43</v>
      </c>
      <c r="O5" s="4" t="s">
        <v>31</v>
      </c>
      <c r="P5" s="4" t="s">
        <v>32</v>
      </c>
      <c r="Q5" s="4">
        <v>0</v>
      </c>
      <c r="R5" s="6">
        <v>44593</v>
      </c>
      <c r="S5" s="5">
        <v>44602</v>
      </c>
      <c r="T5" s="4" t="s">
        <v>33</v>
      </c>
      <c r="U5" s="4">
        <v>204</v>
      </c>
      <c r="V5" s="4">
        <v>0</v>
      </c>
      <c r="W5" s="4">
        <v>0</v>
      </c>
      <c r="X5" s="4">
        <v>2411628</v>
      </c>
    </row>
    <row r="6" s="4" customFormat="1" spans="1:24">
      <c r="A6" s="4">
        <v>17264308035</v>
      </c>
      <c r="B6" s="4" t="s">
        <v>25</v>
      </c>
      <c r="C6" s="4" t="s">
        <v>44</v>
      </c>
      <c r="D6" s="4" t="s">
        <v>41</v>
      </c>
      <c r="E6" s="4" t="s">
        <v>42</v>
      </c>
      <c r="F6" s="5">
        <v>44595</v>
      </c>
      <c r="G6" s="5">
        <v>44599</v>
      </c>
      <c r="H6" s="4">
        <v>1</v>
      </c>
      <c r="I6" s="4">
        <v>4</v>
      </c>
      <c r="J6" s="4">
        <v>4</v>
      </c>
      <c r="K6" s="4" t="s">
        <v>29</v>
      </c>
      <c r="L6" s="4">
        <v>-204</v>
      </c>
      <c r="M6" s="4">
        <v>-204</v>
      </c>
      <c r="N6" s="4" t="s">
        <v>43</v>
      </c>
      <c r="O6" s="4" t="s">
        <v>31</v>
      </c>
      <c r="P6" s="4" t="s">
        <v>32</v>
      </c>
      <c r="Q6" s="4">
        <v>0</v>
      </c>
      <c r="R6" s="6">
        <v>44593</v>
      </c>
      <c r="S6" s="5">
        <v>44602</v>
      </c>
      <c r="T6" s="4" t="s">
        <v>33</v>
      </c>
      <c r="U6" s="4">
        <v>-204</v>
      </c>
      <c r="V6" s="4">
        <v>0</v>
      </c>
      <c r="W6" s="4">
        <v>0</v>
      </c>
      <c r="X6" s="4">
        <v>2411628</v>
      </c>
    </row>
    <row r="7" s="4" customFormat="1" spans="1:24">
      <c r="A7" s="4">
        <v>17281270136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44596</v>
      </c>
      <c r="G7" s="5">
        <v>44599</v>
      </c>
      <c r="H7" s="4">
        <v>1</v>
      </c>
      <c r="I7" s="4">
        <v>3</v>
      </c>
      <c r="J7" s="4">
        <v>3</v>
      </c>
      <c r="K7" s="4" t="s">
        <v>29</v>
      </c>
      <c r="L7" s="4">
        <v>93</v>
      </c>
      <c r="M7" s="4">
        <v>93</v>
      </c>
      <c r="N7" s="4" t="s">
        <v>47</v>
      </c>
      <c r="O7" s="4" t="s">
        <v>31</v>
      </c>
      <c r="P7" s="4" t="s">
        <v>32</v>
      </c>
      <c r="Q7" s="4">
        <v>0</v>
      </c>
      <c r="R7" s="6">
        <v>44596</v>
      </c>
      <c r="S7" s="5">
        <v>44602</v>
      </c>
      <c r="T7" s="4" t="s">
        <v>33</v>
      </c>
      <c r="U7" s="4">
        <v>93</v>
      </c>
      <c r="V7" s="4">
        <v>0</v>
      </c>
      <c r="W7" s="4">
        <v>0</v>
      </c>
      <c r="X7" s="4">
        <v>2412927</v>
      </c>
    </row>
    <row r="8" s="4" customFormat="1" spans="1:24">
      <c r="A8" s="4">
        <v>17286766902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44597</v>
      </c>
      <c r="G8" s="5">
        <v>44599</v>
      </c>
      <c r="H8" s="4">
        <v>1</v>
      </c>
      <c r="I8" s="4">
        <v>2</v>
      </c>
      <c r="J8" s="4">
        <v>2</v>
      </c>
      <c r="K8" s="4" t="s">
        <v>29</v>
      </c>
      <c r="L8" s="4">
        <v>208</v>
      </c>
      <c r="M8" s="4">
        <v>208</v>
      </c>
      <c r="N8" s="4" t="s">
        <v>50</v>
      </c>
      <c r="O8" s="4" t="s">
        <v>31</v>
      </c>
      <c r="P8" s="4" t="s">
        <v>32</v>
      </c>
      <c r="Q8" s="4">
        <v>0</v>
      </c>
      <c r="R8" s="6">
        <v>44596</v>
      </c>
      <c r="S8" s="5">
        <v>44602</v>
      </c>
      <c r="T8" s="4" t="s">
        <v>33</v>
      </c>
      <c r="U8" s="4">
        <v>208</v>
      </c>
      <c r="V8" s="4">
        <v>0</v>
      </c>
      <c r="W8" s="4">
        <v>0</v>
      </c>
      <c r="X8" s="4">
        <v>2413111</v>
      </c>
    </row>
    <row r="9" s="4" customFormat="1" spans="1:25">
      <c r="A9" s="4">
        <v>17295058265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44598</v>
      </c>
      <c r="G9" s="5">
        <v>44599</v>
      </c>
      <c r="H9" s="4">
        <v>1</v>
      </c>
      <c r="I9" s="4">
        <v>1</v>
      </c>
      <c r="J9" s="4">
        <v>1</v>
      </c>
      <c r="K9" s="4" t="s">
        <v>29</v>
      </c>
      <c r="L9" s="4">
        <v>144</v>
      </c>
      <c r="M9" s="4">
        <v>144</v>
      </c>
      <c r="N9" s="4" t="s">
        <v>53</v>
      </c>
      <c r="O9" s="4" t="s">
        <v>31</v>
      </c>
      <c r="P9" s="4" t="s">
        <v>32</v>
      </c>
      <c r="Q9" s="4">
        <v>0</v>
      </c>
      <c r="R9" s="6">
        <v>44598</v>
      </c>
      <c r="S9" s="5">
        <v>44602</v>
      </c>
      <c r="T9" s="4" t="s">
        <v>33</v>
      </c>
      <c r="U9" s="4">
        <v>144</v>
      </c>
      <c r="V9" s="4">
        <v>0</v>
      </c>
      <c r="W9" s="4">
        <v>0</v>
      </c>
      <c r="X9" s="4">
        <v>2413690</v>
      </c>
      <c r="Y9" s="4">
        <v>86509336</v>
      </c>
    </row>
    <row r="10" s="4" customFormat="1" spans="1:24">
      <c r="A10" s="4">
        <v>17295643352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44598</v>
      </c>
      <c r="G10" s="5">
        <v>44599</v>
      </c>
      <c r="H10" s="4">
        <v>1</v>
      </c>
      <c r="I10" s="4">
        <v>1</v>
      </c>
      <c r="J10" s="4">
        <v>1</v>
      </c>
      <c r="K10" s="4" t="s">
        <v>29</v>
      </c>
      <c r="L10" s="4">
        <v>19</v>
      </c>
      <c r="M10" s="4">
        <v>19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44598</v>
      </c>
      <c r="S10" s="5">
        <v>44602</v>
      </c>
      <c r="T10" s="4" t="s">
        <v>33</v>
      </c>
      <c r="U10" s="4">
        <v>19</v>
      </c>
      <c r="V10" s="4">
        <v>0</v>
      </c>
      <c r="W10" s="4">
        <v>0</v>
      </c>
      <c r="X10" s="4">
        <v>2413770</v>
      </c>
    </row>
    <row r="11" s="4" customFormat="1" spans="1:25">
      <c r="A11" s="4">
        <v>17295828633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44598</v>
      </c>
      <c r="G11" s="5">
        <v>44599</v>
      </c>
      <c r="H11" s="4">
        <v>1</v>
      </c>
      <c r="I11" s="4">
        <v>1</v>
      </c>
      <c r="J11" s="4">
        <v>1</v>
      </c>
      <c r="K11" s="4" t="s">
        <v>29</v>
      </c>
      <c r="L11" s="4">
        <v>379</v>
      </c>
      <c r="M11" s="4">
        <v>379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44598</v>
      </c>
      <c r="S11" s="5">
        <v>44602</v>
      </c>
      <c r="T11" s="4" t="s">
        <v>33</v>
      </c>
      <c r="U11" s="4">
        <v>379</v>
      </c>
      <c r="V11" s="4">
        <v>0</v>
      </c>
      <c r="W11" s="4">
        <v>0</v>
      </c>
      <c r="X11" s="4">
        <v>2413791</v>
      </c>
      <c r="Y11" s="4" t="s">
        <v>60</v>
      </c>
    </row>
    <row r="12" s="4" customFormat="1" spans="1:25">
      <c r="A12" s="4">
        <v>17296142066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44598</v>
      </c>
      <c r="G12" s="5">
        <v>44599</v>
      </c>
      <c r="H12" s="4">
        <v>1</v>
      </c>
      <c r="I12" s="4">
        <v>1</v>
      </c>
      <c r="J12" s="4">
        <v>1</v>
      </c>
      <c r="K12" s="4" t="s">
        <v>29</v>
      </c>
      <c r="L12" s="4">
        <v>123</v>
      </c>
      <c r="M12" s="4">
        <v>123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44598</v>
      </c>
      <c r="S12" s="5">
        <v>44602</v>
      </c>
      <c r="T12" s="4" t="s">
        <v>33</v>
      </c>
      <c r="U12" s="4">
        <v>123</v>
      </c>
      <c r="V12" s="4">
        <v>0</v>
      </c>
      <c r="W12" s="4">
        <v>0</v>
      </c>
      <c r="X12" s="4">
        <v>2413834</v>
      </c>
      <c r="Y12" s="4" t="s">
        <v>64</v>
      </c>
    </row>
    <row r="13" s="4" customFormat="1" spans="1:23">
      <c r="A13" s="4">
        <v>17297477236</v>
      </c>
      <c r="B13" s="4" t="s">
        <v>25</v>
      </c>
      <c r="C13" s="4" t="s">
        <v>26</v>
      </c>
      <c r="D13" s="4" t="s">
        <v>65</v>
      </c>
      <c r="E13" s="4" t="s">
        <v>66</v>
      </c>
      <c r="F13" s="5">
        <v>44598</v>
      </c>
      <c r="G13" s="5">
        <v>44599</v>
      </c>
      <c r="H13" s="4">
        <v>1</v>
      </c>
      <c r="I13" s="4">
        <v>1</v>
      </c>
      <c r="J13" s="4">
        <v>1</v>
      </c>
      <c r="K13" s="4" t="s">
        <v>29</v>
      </c>
      <c r="L13" s="4">
        <v>74</v>
      </c>
      <c r="M13" s="4">
        <v>74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44598</v>
      </c>
      <c r="S13" s="5">
        <v>44602</v>
      </c>
      <c r="T13" s="4" t="s">
        <v>33</v>
      </c>
      <c r="U13" s="4">
        <v>74</v>
      </c>
      <c r="V13" s="4">
        <v>0</v>
      </c>
      <c r="W13" s="4">
        <v>0</v>
      </c>
    </row>
    <row r="14" s="4" customFormat="1" spans="1:24">
      <c r="A14" s="4">
        <v>17262299018</v>
      </c>
      <c r="B14" s="4" t="s">
        <v>25</v>
      </c>
      <c r="C14" s="4" t="s">
        <v>68</v>
      </c>
      <c r="D14" s="4" t="s">
        <v>69</v>
      </c>
      <c r="E14" s="4" t="s">
        <v>70</v>
      </c>
      <c r="F14" s="5">
        <v>44596</v>
      </c>
      <c r="G14" s="5">
        <v>44598</v>
      </c>
      <c r="H14" s="4">
        <v>1</v>
      </c>
      <c r="I14" s="4">
        <v>2</v>
      </c>
      <c r="J14" s="4">
        <v>2</v>
      </c>
      <c r="K14" s="4" t="s">
        <v>29</v>
      </c>
      <c r="L14" s="4">
        <v>-116</v>
      </c>
      <c r="M14" s="4">
        <v>-116</v>
      </c>
      <c r="N14" s="4" t="s">
        <v>71</v>
      </c>
      <c r="O14" s="4" t="s">
        <v>31</v>
      </c>
      <c r="P14" s="4" t="s">
        <v>32</v>
      </c>
      <c r="Q14" s="4">
        <v>0</v>
      </c>
      <c r="R14" s="6">
        <v>44592</v>
      </c>
      <c r="S14" s="5">
        <v>44602</v>
      </c>
      <c r="T14" s="4" t="s">
        <v>33</v>
      </c>
      <c r="U14" s="4">
        <v>-116</v>
      </c>
      <c r="V14" s="4">
        <v>0</v>
      </c>
      <c r="W14" s="4">
        <v>0</v>
      </c>
      <c r="X14" s="4">
        <v>2411169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A18" sqref="A18:E21"/>
    </sheetView>
  </sheetViews>
  <sheetFormatPr defaultColWidth="9" defaultRowHeight="13.5"/>
  <cols>
    <col min="1" max="1" width="13.25" style="4" customWidth="1"/>
    <col min="2" max="3" width="9.375" style="4"/>
    <col min="4" max="4" width="9" style="4"/>
    <col min="5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spans="1:9">
      <c r="A2" s="4">
        <v>16426842240</v>
      </c>
      <c r="B2" s="5">
        <v>44598</v>
      </c>
      <c r="C2" s="5">
        <v>44599</v>
      </c>
      <c r="D2" s="4">
        <v>95</v>
      </c>
      <c r="E2" s="4" t="str">
        <f>VLOOKUP(A2,HOP!A:L,12,0)</f>
        <v>95.00</v>
      </c>
      <c r="F2" s="4" t="str">
        <f>VLOOKUP(A2,HOP!A:C,3,0)</f>
        <v>2270560</v>
      </c>
      <c r="G2" s="4">
        <f>D2-E2</f>
        <v>0</v>
      </c>
      <c r="H2" s="4" t="str">
        <f>$H$1&amp;F2</f>
        <v>，2270560</v>
      </c>
      <c r="I2" s="4" t="str">
        <f>VLOOKUP(A2,HOP!A:T,20,0)</f>
        <v>直连</v>
      </c>
    </row>
    <row r="3" s="4" customFormat="1" spans="1:9">
      <c r="A3" s="4">
        <v>16981044308</v>
      </c>
      <c r="B3" s="5">
        <v>44598</v>
      </c>
      <c r="C3" s="5">
        <v>44599</v>
      </c>
      <c r="D3" s="4">
        <v>219</v>
      </c>
      <c r="E3" s="4" t="str">
        <f>VLOOKUP(A3,HOP!A:L,12,0)</f>
        <v>219.00</v>
      </c>
      <c r="F3" s="4" t="str">
        <f>VLOOKUP(A3,HOP!A:C,3,0)</f>
        <v>2339863</v>
      </c>
      <c r="G3" s="4">
        <f t="shared" ref="G3:G13" si="0">D3-E3</f>
        <v>0</v>
      </c>
      <c r="H3" s="4" t="str">
        <f t="shared" ref="H3:H13" si="1">$H$1&amp;F3</f>
        <v>，2339863</v>
      </c>
      <c r="I3" s="4" t="str">
        <f>VLOOKUP(A3,HOP!A:T,20,0)</f>
        <v>直连</v>
      </c>
    </row>
    <row r="4" s="4" customFormat="1" spans="1:9">
      <c r="A4" s="4">
        <v>17159964635</v>
      </c>
      <c r="B4" s="5">
        <v>44597</v>
      </c>
      <c r="C4" s="5">
        <v>44599</v>
      </c>
      <c r="D4" s="4">
        <v>342</v>
      </c>
      <c r="E4" s="4" t="str">
        <f>VLOOKUP(A4,HOP!A:L,12,0)</f>
        <v>342.00</v>
      </c>
      <c r="F4" s="4" t="str">
        <f>VLOOKUP(A4,HOP!A:C,3,0)</f>
        <v>2385085</v>
      </c>
      <c r="G4" s="4">
        <f t="shared" si="0"/>
        <v>0</v>
      </c>
      <c r="H4" s="4" t="str">
        <f t="shared" si="1"/>
        <v>，2385085</v>
      </c>
      <c r="I4" s="4" t="str">
        <f>VLOOKUP(A4,HOP!A:T,20,0)</f>
        <v>直连</v>
      </c>
    </row>
    <row r="5" s="4" customFormat="1" hidden="1" spans="1:9">
      <c r="A5" s="4">
        <v>17264308035</v>
      </c>
      <c r="B5" s="5">
        <v>44595</v>
      </c>
      <c r="C5" s="5">
        <v>44599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17281270136</v>
      </c>
      <c r="B6" s="5">
        <v>44596</v>
      </c>
      <c r="C6" s="5">
        <v>44599</v>
      </c>
      <c r="D6" s="4">
        <v>93</v>
      </c>
      <c r="E6" s="4" t="str">
        <f>VLOOKUP(A6,HOP!A:L,12,0)</f>
        <v>93.00</v>
      </c>
      <c r="F6" s="4" t="str">
        <f>VLOOKUP(A6,HOP!A:C,3,0)</f>
        <v>2412927</v>
      </c>
      <c r="G6" s="4">
        <f t="shared" si="0"/>
        <v>0</v>
      </c>
      <c r="H6" s="4" t="str">
        <f t="shared" si="1"/>
        <v>，2412927</v>
      </c>
      <c r="I6" s="4" t="str">
        <f>VLOOKUP(A6,HOP!A:T,20,0)</f>
        <v>直连</v>
      </c>
    </row>
    <row r="7" s="4" customFormat="1" spans="1:9">
      <c r="A7" s="4">
        <v>17286766902</v>
      </c>
      <c r="B7" s="5">
        <v>44597</v>
      </c>
      <c r="C7" s="5">
        <v>44599</v>
      </c>
      <c r="D7" s="4">
        <v>208</v>
      </c>
      <c r="E7" s="4" t="str">
        <f>VLOOKUP(A7,HOP!A:L,12,0)</f>
        <v>208.00</v>
      </c>
      <c r="F7" s="4" t="str">
        <f>VLOOKUP(A7,HOP!A:C,3,0)</f>
        <v>2413111</v>
      </c>
      <c r="G7" s="4">
        <f t="shared" si="0"/>
        <v>0</v>
      </c>
      <c r="H7" s="4" t="str">
        <f t="shared" si="1"/>
        <v>，2413111</v>
      </c>
      <c r="I7" s="4" t="str">
        <f>VLOOKUP(A7,HOP!A:T,20,0)</f>
        <v>直连</v>
      </c>
    </row>
    <row r="8" s="4" customFormat="1" spans="1:9">
      <c r="A8" s="4">
        <v>17295058265</v>
      </c>
      <c r="B8" s="5">
        <v>44598</v>
      </c>
      <c r="C8" s="5">
        <v>44599</v>
      </c>
      <c r="D8" s="4">
        <v>144</v>
      </c>
      <c r="E8" s="4" t="str">
        <f>VLOOKUP(A8,HOP!A:L,12,0)</f>
        <v>144.00</v>
      </c>
      <c r="F8" s="4" t="str">
        <f>VLOOKUP(A8,HOP!A:C,3,0)</f>
        <v>2413690</v>
      </c>
      <c r="G8" s="4">
        <f t="shared" si="0"/>
        <v>0</v>
      </c>
      <c r="H8" s="4" t="str">
        <f t="shared" si="1"/>
        <v>，2413690</v>
      </c>
      <c r="I8" s="4" t="str">
        <f>VLOOKUP(A8,HOP!A:T,20,0)</f>
        <v>直连</v>
      </c>
    </row>
    <row r="9" s="4" customFormat="1" spans="1:9">
      <c r="A9" s="4">
        <v>17295643352</v>
      </c>
      <c r="B9" s="5">
        <v>44598</v>
      </c>
      <c r="C9" s="5">
        <v>44599</v>
      </c>
      <c r="D9" s="4">
        <v>19</v>
      </c>
      <c r="E9" s="4" t="str">
        <f>VLOOKUP(A9,HOP!A:L,12,0)</f>
        <v>19.00</v>
      </c>
      <c r="F9" s="4" t="str">
        <f>VLOOKUP(A9,HOP!A:C,3,0)</f>
        <v>2413770</v>
      </c>
      <c r="G9" s="4">
        <f t="shared" si="0"/>
        <v>0</v>
      </c>
      <c r="H9" s="4" t="str">
        <f t="shared" si="1"/>
        <v>，2413770</v>
      </c>
      <c r="I9" s="4" t="str">
        <f>VLOOKUP(A9,HOP!A:T,20,0)</f>
        <v>直连</v>
      </c>
    </row>
    <row r="10" s="4" customFormat="1" spans="1:9">
      <c r="A10" s="4">
        <v>17295828633</v>
      </c>
      <c r="B10" s="5">
        <v>44598</v>
      </c>
      <c r="C10" s="5">
        <v>44599</v>
      </c>
      <c r="D10" s="4">
        <v>379</v>
      </c>
      <c r="E10" s="4" t="str">
        <f>VLOOKUP(A10,HOP!A:L,12,0)</f>
        <v>379.00</v>
      </c>
      <c r="F10" s="4" t="str">
        <f>VLOOKUP(A10,HOP!A:C,3,0)</f>
        <v>2413791</v>
      </c>
      <c r="G10" s="4">
        <f t="shared" si="0"/>
        <v>0</v>
      </c>
      <c r="H10" s="4" t="str">
        <f t="shared" si="1"/>
        <v>，2413791</v>
      </c>
      <c r="I10" s="4" t="str">
        <f>VLOOKUP(A10,HOP!A:T,20,0)</f>
        <v>直连</v>
      </c>
    </row>
    <row r="11" s="4" customFormat="1" spans="1:9">
      <c r="A11" s="4">
        <v>17296142066</v>
      </c>
      <c r="B11" s="5">
        <v>44598</v>
      </c>
      <c r="C11" s="5">
        <v>44599</v>
      </c>
      <c r="D11" s="4">
        <v>123</v>
      </c>
      <c r="E11" s="4" t="str">
        <f>VLOOKUP(A11,HOP!A:L,12,0)</f>
        <v>123.00</v>
      </c>
      <c r="F11" s="4" t="str">
        <f>VLOOKUP(A11,HOP!A:C,3,0)</f>
        <v>2413834</v>
      </c>
      <c r="G11" s="4">
        <f t="shared" si="0"/>
        <v>0</v>
      </c>
      <c r="H11" s="4" t="str">
        <f t="shared" si="1"/>
        <v>，2413834</v>
      </c>
      <c r="I11" s="4" t="str">
        <f>VLOOKUP(A11,HOP!A:T,20,0)</f>
        <v>直连</v>
      </c>
    </row>
    <row r="12" s="4" customFormat="1" spans="1:9">
      <c r="A12" s="4">
        <v>17297477236</v>
      </c>
      <c r="B12" s="5">
        <v>44598</v>
      </c>
      <c r="C12" s="5">
        <v>44599</v>
      </c>
      <c r="D12" s="4">
        <v>74</v>
      </c>
      <c r="E12" s="4" t="str">
        <f>VLOOKUP(A12,HOP!A:L,12,0)</f>
        <v>74.00</v>
      </c>
      <c r="F12" s="4" t="str">
        <f>VLOOKUP(A12,HOP!A:C,3,0)</f>
        <v>2413990</v>
      </c>
      <c r="G12" s="4">
        <f t="shared" si="0"/>
        <v>0</v>
      </c>
      <c r="H12" s="4" t="str">
        <f t="shared" si="1"/>
        <v>，2413990</v>
      </c>
      <c r="I12" s="4" t="str">
        <f>VLOOKUP(A12,HOP!A:T,20,0)</f>
        <v>直连</v>
      </c>
    </row>
    <row r="13" s="4" customFormat="1" spans="1:10">
      <c r="A13" s="4">
        <v>17262299018</v>
      </c>
      <c r="B13" s="5">
        <v>44596</v>
      </c>
      <c r="C13" s="5">
        <v>44598</v>
      </c>
      <c r="D13" s="4">
        <v>-116</v>
      </c>
      <c r="E13" s="4" t="e">
        <f>VLOOKUP(A13,HOP!A:L,12,0)</f>
        <v>#N/A</v>
      </c>
      <c r="F13" s="4">
        <v>2411169</v>
      </c>
      <c r="G13" s="4" t="e">
        <f t="shared" si="0"/>
        <v>#N/A</v>
      </c>
      <c r="H13" s="4" t="str">
        <f t="shared" si="1"/>
        <v>，2411169</v>
      </c>
      <c r="I13" s="4" t="e">
        <f>VLOOKUP(A13,HOP!A:T,20,0)</f>
        <v>#N/A</v>
      </c>
      <c r="J13" s="4" t="s">
        <v>73</v>
      </c>
    </row>
    <row r="15" spans="4:4">
      <c r="D15" s="4">
        <f>SUM(D2:D14)</f>
        <v>1580</v>
      </c>
    </row>
    <row r="18" spans="1:5">
      <c r="A18" s="4" t="s">
        <v>74</v>
      </c>
      <c r="D18" s="4">
        <v>1696</v>
      </c>
      <c r="E18" s="4">
        <v>13216.43</v>
      </c>
    </row>
    <row r="19" spans="1:5">
      <c r="A19" s="4" t="s">
        <v>75</v>
      </c>
      <c r="D19" s="4">
        <v>-116</v>
      </c>
      <c r="E19" s="4">
        <v>-903.95</v>
      </c>
    </row>
    <row r="20" spans="1:5">
      <c r="A20" s="4" t="s">
        <v>76</v>
      </c>
      <c r="D20" s="4">
        <f>SUBTOTAL(9,D18:D19)</f>
        <v>1580</v>
      </c>
      <c r="E20" s="4">
        <f>SUBTOTAL(9,E18:E19)</f>
        <v>12312.48</v>
      </c>
    </row>
    <row r="21" spans="1:1">
      <c r="A21" s="4" t="s">
        <v>77</v>
      </c>
    </row>
  </sheetData>
  <autoFilter ref="A1:XFD21">
    <filterColumn colId="3">
      <filters blank="1">
        <filter val="1580"/>
        <filter val="342"/>
        <filter val="93"/>
        <filter val="123"/>
        <filter val="74"/>
        <filter val="144"/>
        <filter val="95"/>
        <filter val="-116"/>
        <filter val="208"/>
        <filter val="19"/>
        <filter val="219"/>
        <filter val="37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78</v>
      </c>
      <c r="B1" s="2" t="s">
        <v>79</v>
      </c>
      <c r="C1" s="2" t="s">
        <v>80</v>
      </c>
      <c r="D1" s="2" t="s">
        <v>81</v>
      </c>
      <c r="E1" s="2" t="s">
        <v>13</v>
      </c>
      <c r="F1" s="2" t="s">
        <v>5</v>
      </c>
      <c r="G1" s="2" t="s">
        <v>6</v>
      </c>
      <c r="H1" s="2" t="s">
        <v>82</v>
      </c>
      <c r="I1" s="2" t="s">
        <v>83</v>
      </c>
      <c r="J1" s="2" t="s">
        <v>84</v>
      </c>
      <c r="K1" s="2" t="s">
        <v>85</v>
      </c>
      <c r="L1" s="2" t="s">
        <v>86</v>
      </c>
      <c r="M1" s="2" t="s">
        <v>87</v>
      </c>
      <c r="N1" s="2" t="s">
        <v>88</v>
      </c>
      <c r="O1" s="2" t="s">
        <v>89</v>
      </c>
      <c r="P1" s="2" t="s">
        <v>90</v>
      </c>
      <c r="Q1" s="2" t="s">
        <v>91</v>
      </c>
      <c r="R1" s="2" t="s">
        <v>92</v>
      </c>
      <c r="S1" s="2" t="s">
        <v>93</v>
      </c>
      <c r="T1" s="2" t="s">
        <v>94</v>
      </c>
    </row>
    <row r="2" s="1" customFormat="1" spans="1:20">
      <c r="A2" s="3">
        <v>17297477236</v>
      </c>
      <c r="B2" s="1" t="s">
        <v>95</v>
      </c>
      <c r="C2" s="1" t="s">
        <v>96</v>
      </c>
      <c r="D2" s="1" t="s">
        <v>97</v>
      </c>
      <c r="E2" s="1" t="s">
        <v>98</v>
      </c>
      <c r="F2" s="1" t="s">
        <v>95</v>
      </c>
      <c r="G2" s="1" t="s">
        <v>99</v>
      </c>
      <c r="H2" s="1" t="s">
        <v>100</v>
      </c>
      <c r="I2" s="1" t="s">
        <v>101</v>
      </c>
      <c r="J2" s="1" t="s">
        <v>29</v>
      </c>
      <c r="K2" s="1" t="s">
        <v>102</v>
      </c>
      <c r="L2" s="1" t="s">
        <v>102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</row>
    <row r="3" s="1" customFormat="1" spans="1:20">
      <c r="A3" s="3">
        <v>17296142066</v>
      </c>
      <c r="B3" s="1" t="s">
        <v>95</v>
      </c>
      <c r="C3" s="1" t="s">
        <v>110</v>
      </c>
      <c r="D3" s="1" t="s">
        <v>111</v>
      </c>
      <c r="E3" s="1" t="s">
        <v>112</v>
      </c>
      <c r="F3" s="1" t="s">
        <v>95</v>
      </c>
      <c r="G3" s="1" t="s">
        <v>99</v>
      </c>
      <c r="H3" s="1" t="s">
        <v>100</v>
      </c>
      <c r="I3" s="1" t="s">
        <v>113</v>
      </c>
      <c r="J3" s="1" t="s">
        <v>29</v>
      </c>
      <c r="K3" s="1" t="s">
        <v>114</v>
      </c>
      <c r="L3" s="1" t="s">
        <v>114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115</v>
      </c>
      <c r="R3" s="1" t="s">
        <v>107</v>
      </c>
      <c r="S3" s="1" t="s">
        <v>108</v>
      </c>
      <c r="T3" s="1" t="s">
        <v>109</v>
      </c>
    </row>
    <row r="4" s="1" customFormat="1" spans="1:20">
      <c r="A4" s="3">
        <v>17295828633</v>
      </c>
      <c r="B4" s="1" t="s">
        <v>95</v>
      </c>
      <c r="C4" s="1" t="s">
        <v>116</v>
      </c>
      <c r="D4" s="1" t="s">
        <v>117</v>
      </c>
      <c r="E4" s="1" t="s">
        <v>118</v>
      </c>
      <c r="F4" s="1" t="s">
        <v>95</v>
      </c>
      <c r="G4" s="1" t="s">
        <v>99</v>
      </c>
      <c r="H4" s="1" t="s">
        <v>100</v>
      </c>
      <c r="I4" s="1" t="s">
        <v>119</v>
      </c>
      <c r="J4" s="1" t="s">
        <v>29</v>
      </c>
      <c r="K4" s="1" t="s">
        <v>120</v>
      </c>
      <c r="L4" s="1" t="s">
        <v>120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121</v>
      </c>
      <c r="R4" s="1" t="s">
        <v>107</v>
      </c>
      <c r="S4" s="1" t="s">
        <v>108</v>
      </c>
      <c r="T4" s="1" t="s">
        <v>109</v>
      </c>
    </row>
    <row r="5" s="1" customFormat="1" spans="1:20">
      <c r="A5" s="3">
        <v>17295643352</v>
      </c>
      <c r="B5" s="1" t="s">
        <v>95</v>
      </c>
      <c r="C5" s="1" t="s">
        <v>122</v>
      </c>
      <c r="D5" s="1" t="s">
        <v>123</v>
      </c>
      <c r="E5" s="1" t="s">
        <v>124</v>
      </c>
      <c r="F5" s="1" t="s">
        <v>95</v>
      </c>
      <c r="G5" s="1" t="s">
        <v>99</v>
      </c>
      <c r="H5" s="1" t="s">
        <v>100</v>
      </c>
      <c r="I5" s="1" t="s">
        <v>125</v>
      </c>
      <c r="J5" s="1" t="s">
        <v>29</v>
      </c>
      <c r="K5" s="1" t="s">
        <v>126</v>
      </c>
      <c r="L5" s="1" t="s">
        <v>126</v>
      </c>
      <c r="M5" s="1" t="s">
        <v>103</v>
      </c>
      <c r="N5" s="1" t="s">
        <v>103</v>
      </c>
      <c r="O5" s="1" t="s">
        <v>104</v>
      </c>
      <c r="P5" s="1" t="s">
        <v>105</v>
      </c>
      <c r="Q5" s="1" t="s">
        <v>127</v>
      </c>
      <c r="R5" s="1" t="s">
        <v>107</v>
      </c>
      <c r="S5" s="1" t="s">
        <v>108</v>
      </c>
      <c r="T5" s="1" t="s">
        <v>109</v>
      </c>
    </row>
    <row r="6" s="1" customFormat="1" spans="1:20">
      <c r="A6" s="3">
        <v>17295058265</v>
      </c>
      <c r="B6" s="1" t="s">
        <v>95</v>
      </c>
      <c r="C6" s="1" t="s">
        <v>128</v>
      </c>
      <c r="D6" s="1" t="s">
        <v>129</v>
      </c>
      <c r="E6" s="1" t="s">
        <v>130</v>
      </c>
      <c r="F6" s="1" t="s">
        <v>95</v>
      </c>
      <c r="G6" s="1" t="s">
        <v>99</v>
      </c>
      <c r="H6" s="1" t="s">
        <v>100</v>
      </c>
      <c r="I6" s="1" t="s">
        <v>131</v>
      </c>
      <c r="J6" s="1" t="s">
        <v>29</v>
      </c>
      <c r="K6" s="1" t="s">
        <v>132</v>
      </c>
      <c r="L6" s="1" t="s">
        <v>132</v>
      </c>
      <c r="M6" s="1" t="s">
        <v>103</v>
      </c>
      <c r="N6" s="1" t="s">
        <v>103</v>
      </c>
      <c r="O6" s="1" t="s">
        <v>104</v>
      </c>
      <c r="P6" s="1" t="s">
        <v>105</v>
      </c>
      <c r="Q6" s="1" t="s">
        <v>133</v>
      </c>
      <c r="R6" s="1" t="s">
        <v>107</v>
      </c>
      <c r="S6" s="1" t="s">
        <v>108</v>
      </c>
      <c r="T6" s="1" t="s">
        <v>109</v>
      </c>
    </row>
    <row r="7" s="1" customFormat="1" spans="1:20">
      <c r="A7" s="3">
        <v>17286766902</v>
      </c>
      <c r="B7" s="1" t="s">
        <v>134</v>
      </c>
      <c r="C7" s="1" t="s">
        <v>135</v>
      </c>
      <c r="D7" s="1" t="s">
        <v>136</v>
      </c>
      <c r="E7" s="1" t="s">
        <v>137</v>
      </c>
      <c r="F7" s="1" t="s">
        <v>138</v>
      </c>
      <c r="G7" s="1" t="s">
        <v>99</v>
      </c>
      <c r="H7" s="1" t="s">
        <v>100</v>
      </c>
      <c r="I7" s="1" t="s">
        <v>139</v>
      </c>
      <c r="J7" s="1" t="s">
        <v>29</v>
      </c>
      <c r="K7" s="1" t="s">
        <v>140</v>
      </c>
      <c r="L7" s="1" t="s">
        <v>140</v>
      </c>
      <c r="M7" s="1" t="s">
        <v>103</v>
      </c>
      <c r="N7" s="1" t="s">
        <v>103</v>
      </c>
      <c r="O7" s="1" t="s">
        <v>104</v>
      </c>
      <c r="P7" s="1" t="s">
        <v>105</v>
      </c>
      <c r="Q7" s="1" t="s">
        <v>141</v>
      </c>
      <c r="R7" s="1" t="s">
        <v>107</v>
      </c>
      <c r="S7" s="1" t="s">
        <v>108</v>
      </c>
      <c r="T7" s="1" t="s">
        <v>109</v>
      </c>
    </row>
    <row r="8" s="1" customFormat="1" spans="1:20">
      <c r="A8" s="3">
        <v>17281270136</v>
      </c>
      <c r="B8" s="1" t="s">
        <v>134</v>
      </c>
      <c r="C8" s="1" t="s">
        <v>142</v>
      </c>
      <c r="D8" s="1" t="s">
        <v>143</v>
      </c>
      <c r="E8" s="1" t="s">
        <v>144</v>
      </c>
      <c r="F8" s="1" t="s">
        <v>134</v>
      </c>
      <c r="G8" s="1" t="s">
        <v>99</v>
      </c>
      <c r="H8" s="1" t="s">
        <v>100</v>
      </c>
      <c r="I8" s="1" t="s">
        <v>145</v>
      </c>
      <c r="J8" s="1" t="s">
        <v>29</v>
      </c>
      <c r="K8" s="1" t="s">
        <v>146</v>
      </c>
      <c r="L8" s="1" t="s">
        <v>146</v>
      </c>
      <c r="M8" s="1" t="s">
        <v>103</v>
      </c>
      <c r="N8" s="1" t="s">
        <v>103</v>
      </c>
      <c r="O8" s="1" t="s">
        <v>104</v>
      </c>
      <c r="P8" s="1" t="s">
        <v>105</v>
      </c>
      <c r="Q8" s="1" t="s">
        <v>147</v>
      </c>
      <c r="R8" s="1" t="s">
        <v>107</v>
      </c>
      <c r="S8" s="1" t="s">
        <v>108</v>
      </c>
      <c r="T8" s="1" t="s">
        <v>109</v>
      </c>
    </row>
    <row r="9" s="1" customFormat="1" spans="1:20">
      <c r="A9" s="3">
        <v>17159964635</v>
      </c>
      <c r="B9" s="1" t="s">
        <v>148</v>
      </c>
      <c r="C9" s="1" t="s">
        <v>149</v>
      </c>
      <c r="D9" s="1" t="s">
        <v>150</v>
      </c>
      <c r="E9" s="1" t="s">
        <v>151</v>
      </c>
      <c r="F9" s="1" t="s">
        <v>138</v>
      </c>
      <c r="G9" s="1" t="s">
        <v>99</v>
      </c>
      <c r="H9" s="1" t="s">
        <v>100</v>
      </c>
      <c r="I9" s="1" t="s">
        <v>152</v>
      </c>
      <c r="J9" s="1" t="s">
        <v>29</v>
      </c>
      <c r="K9" s="1" t="s">
        <v>153</v>
      </c>
      <c r="L9" s="1" t="s">
        <v>153</v>
      </c>
      <c r="M9" s="1" t="s">
        <v>103</v>
      </c>
      <c r="N9" s="1" t="s">
        <v>103</v>
      </c>
      <c r="O9" s="1" t="s">
        <v>104</v>
      </c>
      <c r="P9" s="1" t="s">
        <v>105</v>
      </c>
      <c r="Q9" s="1" t="s">
        <v>154</v>
      </c>
      <c r="R9" s="1" t="s">
        <v>107</v>
      </c>
      <c r="S9" s="1" t="s">
        <v>108</v>
      </c>
      <c r="T9" s="1" t="s">
        <v>109</v>
      </c>
    </row>
    <row r="10" s="1" customFormat="1" spans="1:20">
      <c r="A10" s="3">
        <v>16981044308</v>
      </c>
      <c r="B10" s="1" t="s">
        <v>155</v>
      </c>
      <c r="C10" s="1" t="s">
        <v>156</v>
      </c>
      <c r="D10" s="1" t="s">
        <v>157</v>
      </c>
      <c r="E10" s="1" t="s">
        <v>158</v>
      </c>
      <c r="F10" s="1" t="s">
        <v>95</v>
      </c>
      <c r="G10" s="1" t="s">
        <v>99</v>
      </c>
      <c r="H10" s="1" t="s">
        <v>100</v>
      </c>
      <c r="I10" s="1" t="s">
        <v>159</v>
      </c>
      <c r="J10" s="1" t="s">
        <v>29</v>
      </c>
      <c r="K10" s="1" t="s">
        <v>160</v>
      </c>
      <c r="L10" s="1" t="s">
        <v>160</v>
      </c>
      <c r="M10" s="1" t="s">
        <v>103</v>
      </c>
      <c r="N10" s="1" t="s">
        <v>103</v>
      </c>
      <c r="O10" s="1" t="s">
        <v>104</v>
      </c>
      <c r="P10" s="1" t="s">
        <v>105</v>
      </c>
      <c r="Q10" s="1" t="s">
        <v>161</v>
      </c>
      <c r="R10" s="1" t="s">
        <v>107</v>
      </c>
      <c r="S10" s="1" t="s">
        <v>108</v>
      </c>
      <c r="T10" s="1" t="s">
        <v>109</v>
      </c>
    </row>
    <row r="11" s="1" customFormat="1" spans="1:20">
      <c r="A11" s="3">
        <v>16426842240</v>
      </c>
      <c r="B11" s="1" t="s">
        <v>162</v>
      </c>
      <c r="C11" s="1" t="s">
        <v>163</v>
      </c>
      <c r="D11" s="1" t="s">
        <v>164</v>
      </c>
      <c r="E11" s="1" t="s">
        <v>165</v>
      </c>
      <c r="F11" s="1" t="s">
        <v>95</v>
      </c>
      <c r="G11" s="1" t="s">
        <v>99</v>
      </c>
      <c r="H11" s="1" t="s">
        <v>100</v>
      </c>
      <c r="I11" s="1" t="s">
        <v>166</v>
      </c>
      <c r="J11" s="1" t="s">
        <v>29</v>
      </c>
      <c r="K11" s="1" t="s">
        <v>167</v>
      </c>
      <c r="L11" s="1" t="s">
        <v>167</v>
      </c>
      <c r="M11" s="1" t="s">
        <v>103</v>
      </c>
      <c r="N11" s="1" t="s">
        <v>103</v>
      </c>
      <c r="O11" s="1" t="s">
        <v>104</v>
      </c>
      <c r="P11" s="1" t="s">
        <v>105</v>
      </c>
      <c r="Q11" s="1" t="s">
        <v>168</v>
      </c>
      <c r="R11" s="1" t="s">
        <v>107</v>
      </c>
      <c r="S11" s="1" t="s">
        <v>108</v>
      </c>
      <c r="T11" s="1" t="s">
        <v>109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2022-02-10T02:44:41Z</dcterms:created>
  <dcterms:modified xsi:type="dcterms:W3CDTF">2022-02-10T02:52:54Z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63E3D9D13FF04385A8CA192AF51F3BF4</vt:lpwstr>
  </property>
  <property fmtid="{D5CDD505-2E9C-101B-9397-08002B2CF9AE}" pid="3" name="KSOProductBuildVer">
    <vt:lpwstr>2052-11.1.0.11294</vt:lpwstr>
  </property>
</Properties>
</file>