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<sst xmlns="http://schemas.openxmlformats.org/spreadsheetml/2006/main" count="285" uniqueCount="136">
  <si>
    <t>去哪儿网酒店预付对账单</t>
  </si>
  <si>
    <t>供应商名称：</t>
  </si>
  <si>
    <t>遇见时光</t>
  </si>
  <si>
    <t>结算周期：</t>
  </si>
  <si>
    <t>2022-02-09至2022-02-10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</si>
  <si>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</si>
  <si>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</si>
  <si>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</si>
  <si>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</si>
  <si>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</si>
  <si>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</si>
  <si>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</si>
  <si>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</si>
  <si>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</si>
  <si>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</si>
  <si>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</si>
  <si>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</si>
  <si>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</si>
  <si>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</si>
  <si>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</si>
  <si>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¥667.00</t>
  </si>
  <si>
    <t>¥88.00</t>
  </si>
  <si>
    <t>¥579.00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</si>
  <si>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</si>
  <si>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</si>
  <si>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</si>
  <si>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</si>
  <si>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</si>
  <si>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</si>
  <si>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</si>
  <si>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</si>
  <si>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</si>
  <si>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</si>
  <si>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</si>
  <si>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</si>
  <si>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</si>
  <si>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</si>
  <si>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</si>
  <si>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</si>
  <si>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</si>
  <si>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</si>
  <si>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</si>
  <si>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</si>
  <si>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</si>
  <si>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</si>
  <si>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</si>
  <si>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</si>
  <si>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</si>
  <si>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</si>
  <si>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</si>
  <si>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</si>
  <si>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</si>
  <si>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</si>
  <si>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</si>
  <si>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</si>
  <si>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</si>
  <si>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</si>
  <si>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</si>
  <si>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</si>
  <si>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</si>
  <si>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</si>
  <si>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</si>
  <si>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</si>
  <si>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</si>
  <si>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</si>
  <si>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</si>
  <si>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</si>
  <si>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</si>
  <si>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</si>
  <si>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102900604216</t>
  </si>
  <si>
    <t>酒店预付</t>
  </si>
  <si>
    <t>否</t>
  </si>
  <si>
    <t>普通</t>
  </si>
  <si>
    <t>275068437</t>
  </si>
  <si>
    <t>汉庭酒店(广州燕塘地铁站店)</t>
  </si>
  <si>
    <t>1616855</t>
  </si>
  <si>
    <t>付晓霞</t>
  </si>
  <si>
    <t>2022-02-06</t>
  </si>
  <si>
    <t>2022-02-07</t>
  </si>
  <si>
    <t>2022-02-10</t>
  </si>
  <si>
    <t>¥546.00</t>
  </si>
  <si>
    <t>¥72.00</t>
  </si>
  <si>
    <t>¥474.00</t>
  </si>
  <si>
    <t>高级双床房</t>
  </si>
  <si>
    <t>WEBSITE</t>
  </si>
  <si>
    <t>102903508638</t>
  </si>
  <si>
    <t>417368870</t>
  </si>
  <si>
    <t>武威亚欧宾馆</t>
  </si>
  <si>
    <t>张兆亮</t>
  </si>
  <si>
    <t>2022-02-09</t>
  </si>
  <si>
    <t>¥121.00</t>
  </si>
  <si>
    <t>¥16.00</t>
  </si>
  <si>
    <t>¥105.00</t>
  </si>
  <si>
    <t>豪华标间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</si>
  <si>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</si>
  <si>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</si>
  <si>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</si>
  <si>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</si>
  <si>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</si>
  <si>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</si>
  <si>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</si>
  <si>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</si>
  <si>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</si>
  <si>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</si>
  <si>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</si>
  <si>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A220211114422481</t>
  </si>
  <si>
    <r>
      <t>总计：</t>
    </r>
    <r>
      <rPr>
        <sz val="10"/>
        <rFont val="Arial"/>
        <charset val="134"/>
      </rPr>
      <t>579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</si>
  <si>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</si>
  <si>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</si>
  <si>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</si>
  <si>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</si>
  <si>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</si>
  <si>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</si>
  <si>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</si>
  <si>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</si>
  <si>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</si>
  <si>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</si>
  <si>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</si>
  <si>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</si>
  <si>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</si>
  <si>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</si>
  <si>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</si>
  <si>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</si>
  <si>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2415522</t>
  </si>
  <si>
    <t>--</t>
  </si>
  <si>
    <t>105.00</t>
  </si>
  <si>
    <t>RMB</t>
  </si>
  <si>
    <t>0</t>
  </si>
  <si>
    <t>0.00</t>
  </si>
  <si>
    <t>龙卷风国内直连</t>
  </si>
  <si>
    <t>2022-02-09 11:42:42</t>
  </si>
  <si>
    <t>汇智国际旅游发展有限公司</t>
  </si>
  <si>
    <t>直连</t>
  </si>
  <si>
    <t>2413994</t>
  </si>
  <si>
    <t>474.00</t>
  </si>
  <si>
    <t>2022-02-06 20:08:54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</si>
</sst>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1" borderId="1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1" fillId="24" borderId="10" applyNumberFormat="0" applyAlignment="0" applyProtection="0">
      <alignment vertical="center"/>
    </xf>
    <xf numFmtId="0" fontId="33" fillId="28" borderId="15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3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103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104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474</v>
      </c>
      <c r="E2" t="str">
        <f>VLOOKUP(A2,HOP!A:L,12,0)</f>
        <v>474.00</v>
      </c>
      <c r="F2" t="str">
        <f>VLOOKUP(A2,HOP!A:C,3,0)</f>
        <v>2413994</v>
      </c>
      <c r="G2">
        <f>D2-E2</f>
        <v>0</v>
      </c>
      <c r="H2" t="str">
        <f>$H$1&amp;F2</f>
        <v>，2413994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105</v>
      </c>
      <c r="E3" t="str">
        <f>VLOOKUP(A3,HOP!A:L,12,0)</f>
        <v>105.00</v>
      </c>
      <c r="F3" t="str">
        <f>VLOOKUP(A3,HOP!A:C,3,0)</f>
        <v>2415522</v>
      </c>
      <c r="G3">
        <f>D3-E3</f>
        <v>0</v>
      </c>
      <c r="H3" t="str">
        <f>$H$1&amp;F3</f>
        <v>，2415522</v>
      </c>
      <c r="I3" t="str">
        <f>VLOOKUP(A3,HOP!A:T,20,0)</f>
        <v>直连</v>
      </c>
    </row>
    <row r="5" spans="4:4">
      <c r="D5" s="3">
        <f>SUM(D2:D4)</f>
        <v>579</v>
      </c>
    </row>
    <row r="6" ht="14.25" spans="4:4">
      <c r="D6" s="8" t="s">
        <v>22</v>
      </c>
    </row>
    <row r="9" spans="1:1">
      <c r="A9" t="s">
        <v>105</v>
      </c>
    </row>
    <row r="10" spans="1:1">
      <c r="A10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0">
      <c r="A1" s="2" t="s">
        <v>107</v>
      </c>
      <c r="B1" s="2" t="s">
        <v>108</v>
      </c>
      <c r="C1" s="2" t="s">
        <v>109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</row>
    <row r="2" s="1" customFormat="1" spans="1:20">
      <c r="A2" s="1" t="s">
        <v>85</v>
      </c>
      <c r="B2" s="1" t="s">
        <v>89</v>
      </c>
      <c r="C2" s="1" t="s">
        <v>123</v>
      </c>
      <c r="D2" s="1" t="s">
        <v>87</v>
      </c>
      <c r="E2" s="1" t="s">
        <v>88</v>
      </c>
      <c r="F2" s="1" t="s">
        <v>89</v>
      </c>
      <c r="G2" s="1" t="s">
        <v>79</v>
      </c>
      <c r="H2" s="1" t="s">
        <v>124</v>
      </c>
      <c r="I2" s="1" t="s">
        <v>125</v>
      </c>
      <c r="J2" s="1" t="s">
        <v>126</v>
      </c>
      <c r="K2" s="1" t="s">
        <v>125</v>
      </c>
      <c r="L2" s="1" t="s">
        <v>125</v>
      </c>
      <c r="M2" s="1" t="s">
        <v>127</v>
      </c>
      <c r="N2" s="1" t="s">
        <v>127</v>
      </c>
      <c r="O2" s="1" t="s">
        <v>128</v>
      </c>
      <c r="P2" s="1" t="s">
        <v>129</v>
      </c>
      <c r="Q2" s="1" t="s">
        <v>130</v>
      </c>
      <c r="R2" s="1" t="s">
        <v>71</v>
      </c>
      <c r="S2" s="1" t="s">
        <v>131</v>
      </c>
      <c r="T2" s="1" t="s">
        <v>132</v>
      </c>
    </row>
    <row r="3" s="1" customFormat="1" spans="1:20">
      <c r="A3" s="1" t="s">
        <v>69</v>
      </c>
      <c r="B3" s="1" t="s">
        <v>77</v>
      </c>
      <c r="C3" s="1" t="s">
        <v>133</v>
      </c>
      <c r="D3" s="1" t="s">
        <v>74</v>
      </c>
      <c r="E3" s="1" t="s">
        <v>76</v>
      </c>
      <c r="F3" s="1" t="s">
        <v>78</v>
      </c>
      <c r="G3" s="1" t="s">
        <v>79</v>
      </c>
      <c r="H3" s="1" t="s">
        <v>124</v>
      </c>
      <c r="I3" s="1" t="s">
        <v>134</v>
      </c>
      <c r="J3" s="1" t="s">
        <v>126</v>
      </c>
      <c r="K3" s="1" t="s">
        <v>134</v>
      </c>
      <c r="L3" s="1" t="s">
        <v>134</v>
      </c>
      <c r="M3" s="1" t="s">
        <v>127</v>
      </c>
      <c r="N3" s="1" t="s">
        <v>127</v>
      </c>
      <c r="O3" s="1" t="s">
        <v>128</v>
      </c>
      <c r="P3" s="1" t="s">
        <v>129</v>
      </c>
      <c r="Q3" s="1" t="s">
        <v>135</v>
      </c>
      <c r="R3" s="1" t="s">
        <v>71</v>
      </c>
      <c r="S3" s="1" t="s">
        <v>131</v>
      </c>
      <c r="T3" s="1" t="s">
        <v>132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2022-02-11T03:43:41Z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E3663B0A23674F54A0923A8A5DE7DD4A</vt:lpwstr>
  </property>
</Properties>
</file>