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对账!$1:$19</definedName>
  </definedNames>
  <calcPr calcId="144525"/>
</workbook>
</file>

<file path=xl/sharedStrings.xml><?xml version="1.0" encoding="utf-8"?>
<sst xmlns="http://schemas.openxmlformats.org/spreadsheetml/2006/main" count="555" uniqueCount="201">
  <si>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</si>
  <si>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</si>
  <si>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</si>
  <si>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</si>
  <si>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</si>
  <si>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</si>
  <si>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</si>
  <si>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</si>
  <si>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</si>
  <si>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</si>
  <si>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</si>
  <si>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</si>
  <si>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</si>
  <si>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</si>
  <si>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</si>
  <si>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</si>
  <si>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</si>
  <si>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</si>
  <si>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</si>
  <si>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</si>
  <si>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</si>
  <si>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</si>
  <si>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</si>
  <si>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</si>
  <si>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</si>
  <si>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17206299689	</t>
  </si>
  <si>
    <t>Ctrip</t>
  </si>
  <si>
    <t>正常</t>
  </si>
  <si>
    <t>[广州]广州石奥客栈(81450490)</t>
  </si>
  <si>
    <t>豪华海景套房&lt;双人入住&gt;&lt;双早&gt;</t>
  </si>
  <si>
    <t>CNY</t>
  </si>
  <si>
    <t>吕艳菲</t>
  </si>
  <si>
    <t>CA363220212CNY</t>
  </si>
  <si>
    <t>未提现</t>
  </si>
  <si>
    <t>携程开票</t>
  </si>
  <si>
    <t xml:space="preserve">	</t>
  </si>
  <si>
    <t>取消</t>
  </si>
  <si>
    <t xml:space="preserve">17219603135	</t>
  </si>
  <si>
    <t>[香港]香港瑞生嘉威酒店(Soravit on Granville)(25067765)</t>
  </si>
  <si>
    <t>高级双床客房&lt;双人入住&gt;&lt;内宾&gt;&lt;预付&gt;&lt;无早&gt;</t>
  </si>
  <si>
    <t>Mok/kamto</t>
  </si>
  <si>
    <t xml:space="preserve">17220189140	</t>
  </si>
  <si>
    <t>LIANG/DAN</t>
  </si>
  <si>
    <t xml:space="preserve">2407115	</t>
  </si>
  <si>
    <t xml:space="preserve">17225453332	</t>
  </si>
  <si>
    <t>[淳安]绿城千岛湖喜来登度假酒店(85167344)</t>
  </si>
  <si>
    <t>豪华园景双床房(至少连住2晚及以上)&lt;限量特价&gt;&lt;双人入住&gt;&lt;双早&gt;</t>
  </si>
  <si>
    <t>仇浚哲</t>
  </si>
  <si>
    <t xml:space="preserve">2407611	</t>
  </si>
  <si>
    <t xml:space="preserve">248034	</t>
  </si>
  <si>
    <t xml:space="preserve">17227342049	</t>
  </si>
  <si>
    <t>[连山]清远金子山森林雪谷壮瑶度假村(82520535)</t>
  </si>
  <si>
    <t>清远金子山森林雪谷木屋&lt;早+晚餐&gt;</t>
  </si>
  <si>
    <t>郑文濠</t>
  </si>
  <si>
    <t xml:space="preserve">2408317	</t>
  </si>
  <si>
    <t xml:space="preserve">acknowledge	</t>
  </si>
  <si>
    <t xml:space="preserve">17231930998	</t>
  </si>
  <si>
    <t>[香港]荃湾西如心酒店(Nina Hotel Tsuen Wan West)(1701575)</t>
  </si>
  <si>
    <t>高座高级客房&lt;双人入住&gt;&lt;内宾&gt;&lt;预付&gt;&lt;无早&gt;</t>
  </si>
  <si>
    <t>CHAN/HA</t>
  </si>
  <si>
    <t>退单</t>
  </si>
  <si>
    <t xml:space="preserve">17240842455	</t>
  </si>
  <si>
    <t>清远金子山森林雪谷木屋&lt;日历房套餐高价值&gt;&lt;早+晚餐&gt;&lt;新酒店礼盒&gt;</t>
  </si>
  <si>
    <t>招杏,邓鸣,梁伟斌</t>
  </si>
  <si>
    <t xml:space="preserve">2409483	</t>
  </si>
  <si>
    <t xml:space="preserve">17242389428	</t>
  </si>
  <si>
    <t>清远金子山森林雪谷木屋&lt;特价&gt;&lt;双早&gt;&lt;新高价值日历房套餐&gt;&lt;新酒店礼盒&gt;</t>
  </si>
  <si>
    <t>赖杰</t>
  </si>
  <si>
    <t xml:space="preserve">17243022736	</t>
  </si>
  <si>
    <t>[太原]如家素柏·云酒店(太原晋阳街大医院店)(85476974)</t>
  </si>
  <si>
    <t>商务大床房&lt;双人入住&gt;&lt;无早&gt;</t>
  </si>
  <si>
    <t>唐辰宇</t>
  </si>
  <si>
    <t xml:space="preserve">2409771	</t>
  </si>
  <si>
    <t xml:space="preserve">17243046176	</t>
  </si>
  <si>
    <t>[英德]英德石头酒店(78167352)</t>
  </si>
  <si>
    <t>湖景双人房&lt;双人入住&gt;&lt;双早&gt;</t>
  </si>
  <si>
    <t>张杰</t>
  </si>
  <si>
    <t xml:space="preserve">2409776	</t>
  </si>
  <si>
    <t xml:space="preserve">17243331924	</t>
  </si>
  <si>
    <t>[连山]连山江景酒店(83922563)</t>
  </si>
  <si>
    <t>大床房&lt;双早&gt;</t>
  </si>
  <si>
    <t>黎梦婷</t>
  </si>
  <si>
    <t xml:space="preserve">17243633561	</t>
  </si>
  <si>
    <t>[江门]江门名冠金凯悦酒店(28096205)</t>
  </si>
  <si>
    <t>商务大床房&lt;双人入住&gt;&lt;内宾&gt;&lt;预付&gt;&lt;无早&gt;</t>
  </si>
  <si>
    <t>阮素琴</t>
  </si>
  <si>
    <t xml:space="preserve">2409841	</t>
  </si>
  <si>
    <t xml:space="preserve">17243951483	</t>
  </si>
  <si>
    <t>[杭州]丽呈布鲁克酒店(杭州西溪天堂)(82786302)</t>
  </si>
  <si>
    <t>精选大床房&lt;双人入住&gt;&lt;中宾&gt;&lt;无早&gt;</t>
  </si>
  <si>
    <t>李丽婷</t>
  </si>
  <si>
    <t xml:space="preserve">2409890	</t>
  </si>
  <si>
    <t xml:space="preserve">599019	</t>
  </si>
  <si>
    <t xml:space="preserve">17243947433	</t>
  </si>
  <si>
    <t>标准双床房&lt;双人入住&gt;&lt;双早&gt;</t>
  </si>
  <si>
    <t>赵国俊</t>
  </si>
  <si>
    <t xml:space="preserve">17244115475	</t>
  </si>
  <si>
    <t>[南宁]南宁青花里艺术酒店(83108355)</t>
  </si>
  <si>
    <t>雅韵大床房&lt;双早&gt;</t>
  </si>
  <si>
    <t>梁生,梁生,梁生</t>
  </si>
  <si>
    <t xml:space="preserve">2409907	</t>
  </si>
  <si>
    <t xml:space="preserve">17248226430	</t>
  </si>
  <si>
    <t>清远金子山森林雪谷木屋&lt;双早&gt;</t>
  </si>
  <si>
    <t>莫凯龙</t>
  </si>
  <si>
    <t>，</t>
  </si>
  <si>
    <t>A220212093841481</t>
  </si>
  <si>
    <t>A220212093946481</t>
  </si>
  <si>
    <t>CNY / HKD 当前参考汇率: 1.22468171</t>
  </si>
  <si>
    <t>总计： 8452.23 CNY/
10351.29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</si>
  <si>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</si>
  <si>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</si>
  <si>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</si>
  <si>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</si>
  <si>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</si>
  <si>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</si>
  <si>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</si>
  <si>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</si>
  <si>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</si>
  <si>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</si>
  <si>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</si>
  <si>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</si>
  <si>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</si>
  <si>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</si>
  <si>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</si>
  <si>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</si>
  <si>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</si>
  <si>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2022-01-27</t>
  </si>
  <si>
    <t>2409965</t>
  </si>
  <si>
    <t>清远金子山森林雪谷壮瑶度假村</t>
  </si>
  <si>
    <t>2022-01-28</t>
  </si>
  <si>
    <t>退房日周结</t>
  </si>
  <si>
    <t>408.00</t>
  </si>
  <si>
    <t>RMB</t>
  </si>
  <si>
    <t>0</t>
  </si>
  <si>
    <t>0.00</t>
  </si>
  <si>
    <t>携程国内直连(DD)</t>
  </si>
  <si>
    <t>2022-01-27 22:14:33</t>
  </si>
  <si>
    <t>否</t>
  </si>
  <si>
    <t>汇智国际旅游发展有限公司</t>
  </si>
  <si>
    <t>直采</t>
  </si>
  <si>
    <t>2409907</t>
  </si>
  <si>
    <t>南宁青花里艺术酒店</t>
  </si>
  <si>
    <t>633.00</t>
  </si>
  <si>
    <t>2022-01-27 19:57:51</t>
  </si>
  <si>
    <t>2409890</t>
  </si>
  <si>
    <t>丽呈布鲁克酒店(杭州西溪天堂)</t>
  </si>
  <si>
    <t>204.00</t>
  </si>
  <si>
    <t>2022-01-27 18:58:18</t>
  </si>
  <si>
    <t>2409889</t>
  </si>
  <si>
    <t>如家素柏·云酒店(太原晋阳街大医院店)</t>
  </si>
  <si>
    <t>211.00</t>
  </si>
  <si>
    <t>2022-01-27 19:11:09</t>
  </si>
  <si>
    <t>2409841</t>
  </si>
  <si>
    <t>江门名冠金凯悦酒店</t>
  </si>
  <si>
    <t>398.95</t>
  </si>
  <si>
    <t>2022-01-27 16:59:21</t>
  </si>
  <si>
    <t>直连</t>
  </si>
  <si>
    <t>2409805</t>
  </si>
  <si>
    <t>连山江景酒店</t>
  </si>
  <si>
    <t>208.00</t>
  </si>
  <si>
    <t>2022-01-27 15:15:59</t>
  </si>
  <si>
    <t>2409776</t>
  </si>
  <si>
    <t>英德英石园石头酒店</t>
  </si>
  <si>
    <t>232.00</t>
  </si>
  <si>
    <t>2022-01-27 13:37:32</t>
  </si>
  <si>
    <t>2409771</t>
  </si>
  <si>
    <t>199.00</t>
  </si>
  <si>
    <t>2022-01-27 13:25:58</t>
  </si>
  <si>
    <t>2409694</t>
  </si>
  <si>
    <t>579.00</t>
  </si>
  <si>
    <t>2022-01-27 09:18:04</t>
  </si>
  <si>
    <t>2022-01-26</t>
  </si>
  <si>
    <t>2409483</t>
  </si>
  <si>
    <t>1437.00</t>
  </si>
  <si>
    <t>2022-01-26 18:38:10</t>
  </si>
  <si>
    <t>2022-01-25</t>
  </si>
  <si>
    <t>2408658</t>
  </si>
  <si>
    <t>荃湾西如心酒店</t>
  </si>
  <si>
    <t>CHAN HA</t>
  </si>
  <si>
    <t>862.54</t>
  </si>
  <si>
    <t>2022-01-25 12:43:35</t>
  </si>
  <si>
    <t>2022-01-24</t>
  </si>
  <si>
    <t>2408317</t>
  </si>
  <si>
    <t>469.00</t>
  </si>
  <si>
    <t>70.35</t>
  </si>
  <si>
    <t>-398</t>
  </si>
  <si>
    <t>2022-01-24 19:44:22</t>
  </si>
  <si>
    <t>2407611</t>
  </si>
  <si>
    <t>千岛湖喜来登度假酒店</t>
  </si>
  <si>
    <t>950.00</t>
  </si>
  <si>
    <t>2022-01-24 11:06:30</t>
  </si>
  <si>
    <t>2022-01-23</t>
  </si>
  <si>
    <t>2407115</t>
  </si>
  <si>
    <t>香港瑞生嘉威酒店</t>
  </si>
  <si>
    <t>LIANG DAN</t>
  </si>
  <si>
    <t>889.81</t>
  </si>
  <si>
    <t>2022-01-23 13:52:45</t>
  </si>
  <si>
    <t>2406949</t>
  </si>
  <si>
    <t>Mok kamto</t>
  </si>
  <si>
    <t>1169.58</t>
  </si>
  <si>
    <t>2022-01-23 10:42:27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</si>
</sst>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18" fillId="2" borderId="4" applyNumberFormat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44588</v>
      </c>
      <c r="G2" s="6">
        <v>44589</v>
      </c>
      <c r="H2" s="4">
        <v>1</v>
      </c>
      <c r="I2" s="4">
        <v>1</v>
      </c>
      <c r="J2" s="4">
        <v>1</v>
      </c>
      <c r="K2" s="4" t="s">
        <v>30</v>
      </c>
      <c r="L2" s="4">
        <v>1092</v>
      </c>
      <c r="M2" s="4">
        <v>1092</v>
      </c>
      <c r="N2" s="4" t="s">
        <v>31</v>
      </c>
      <c r="O2" s="4" t="s">
        <v>32</v>
      </c>
      <c r="P2" s="4" t="s">
        <v>33</v>
      </c>
      <c r="Q2" s="4">
        <v>0</v>
      </c>
      <c r="R2" s="7">
        <v>44581</v>
      </c>
      <c r="S2" s="6">
        <v>44604</v>
      </c>
      <c r="T2" s="4" t="s">
        <v>34</v>
      </c>
      <c r="U2" s="4">
        <v>1092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44588</v>
      </c>
      <c r="G3" s="6">
        <v>44589</v>
      </c>
      <c r="H3" s="4">
        <v>1</v>
      </c>
      <c r="I3" s="4">
        <v>1</v>
      </c>
      <c r="J3" s="4">
        <v>1</v>
      </c>
      <c r="K3" s="4" t="s">
        <v>30</v>
      </c>
      <c r="L3" s="4">
        <v>-1092</v>
      </c>
      <c r="M3" s="4">
        <v>-1092</v>
      </c>
      <c r="N3" s="4" t="s">
        <v>31</v>
      </c>
      <c r="O3" s="4" t="s">
        <v>32</v>
      </c>
      <c r="P3" s="4" t="s">
        <v>33</v>
      </c>
      <c r="Q3" s="4">
        <v>0</v>
      </c>
      <c r="R3" s="7">
        <v>44581</v>
      </c>
      <c r="S3" s="6">
        <v>44604</v>
      </c>
      <c r="T3" s="4" t="s">
        <v>34</v>
      </c>
      <c r="U3" s="4">
        <v>-1092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44584</v>
      </c>
      <c r="G4" s="6">
        <v>44589</v>
      </c>
      <c r="H4" s="4">
        <v>1</v>
      </c>
      <c r="I4" s="4">
        <v>5</v>
      </c>
      <c r="J4" s="4">
        <v>5</v>
      </c>
      <c r="K4" s="4" t="s">
        <v>30</v>
      </c>
      <c r="L4" s="4">
        <v>1169.58</v>
      </c>
      <c r="M4" s="4">
        <v>1169.58</v>
      </c>
      <c r="N4" s="4" t="s">
        <v>40</v>
      </c>
      <c r="O4" s="4" t="s">
        <v>32</v>
      </c>
      <c r="P4" s="4" t="s">
        <v>33</v>
      </c>
      <c r="Q4" s="4">
        <v>0</v>
      </c>
      <c r="R4" s="7">
        <v>44584</v>
      </c>
      <c r="S4" s="6">
        <v>44604</v>
      </c>
      <c r="T4" s="4" t="s">
        <v>34</v>
      </c>
      <c r="U4" s="4">
        <v>1169.58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38</v>
      </c>
      <c r="E5" s="4" t="s">
        <v>39</v>
      </c>
      <c r="F5" s="6">
        <v>44585</v>
      </c>
      <c r="G5" s="6">
        <v>44589</v>
      </c>
      <c r="H5" s="4">
        <v>1</v>
      </c>
      <c r="I5" s="4">
        <v>4</v>
      </c>
      <c r="J5" s="4">
        <v>4</v>
      </c>
      <c r="K5" s="4" t="s">
        <v>30</v>
      </c>
      <c r="L5" s="4">
        <v>889.81</v>
      </c>
      <c r="M5" s="4">
        <v>889.81</v>
      </c>
      <c r="N5" s="4" t="s">
        <v>42</v>
      </c>
      <c r="O5" s="4" t="s">
        <v>32</v>
      </c>
      <c r="P5" s="4" t="s">
        <v>33</v>
      </c>
      <c r="Q5" s="4">
        <v>0</v>
      </c>
      <c r="R5" s="7">
        <v>44584</v>
      </c>
      <c r="S5" s="6">
        <v>44604</v>
      </c>
      <c r="T5" s="4" t="s">
        <v>34</v>
      </c>
      <c r="U5" s="4">
        <v>889.81</v>
      </c>
      <c r="V5" s="4">
        <v>0</v>
      </c>
      <c r="W5" s="4">
        <v>0</v>
      </c>
      <c r="X5" s="4" t="s">
        <v>43</v>
      </c>
      <c r="Y5" s="4" t="s">
        <v>35</v>
      </c>
    </row>
    <row r="6" s="4" customFormat="1" spans="1:25">
      <c r="A6" s="4" t="s">
        <v>44</v>
      </c>
      <c r="B6" s="4" t="s">
        <v>26</v>
      </c>
      <c r="C6" s="4" t="s">
        <v>27</v>
      </c>
      <c r="D6" s="4" t="s">
        <v>45</v>
      </c>
      <c r="E6" s="4" t="s">
        <v>46</v>
      </c>
      <c r="F6" s="6">
        <v>44587</v>
      </c>
      <c r="G6" s="6">
        <v>44589</v>
      </c>
      <c r="H6" s="4">
        <v>1</v>
      </c>
      <c r="I6" s="4">
        <v>2</v>
      </c>
      <c r="J6" s="4">
        <v>2</v>
      </c>
      <c r="K6" s="4" t="s">
        <v>30</v>
      </c>
      <c r="L6" s="4">
        <v>950</v>
      </c>
      <c r="M6" s="4">
        <v>950</v>
      </c>
      <c r="N6" s="4" t="s">
        <v>47</v>
      </c>
      <c r="O6" s="4" t="s">
        <v>32</v>
      </c>
      <c r="P6" s="4" t="s">
        <v>33</v>
      </c>
      <c r="Q6" s="4">
        <v>0</v>
      </c>
      <c r="R6" s="7">
        <v>44585</v>
      </c>
      <c r="S6" s="6">
        <v>44604</v>
      </c>
      <c r="T6" s="4" t="s">
        <v>34</v>
      </c>
      <c r="U6" s="4">
        <v>950</v>
      </c>
      <c r="V6" s="4">
        <v>0</v>
      </c>
      <c r="W6" s="4">
        <v>0</v>
      </c>
      <c r="X6" s="4" t="s">
        <v>48</v>
      </c>
      <c r="Y6" s="4" t="s">
        <v>49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44588</v>
      </c>
      <c r="G7" s="6">
        <v>44589</v>
      </c>
      <c r="H7" s="4">
        <v>1</v>
      </c>
      <c r="I7" s="4">
        <v>1</v>
      </c>
      <c r="J7" s="4">
        <v>1</v>
      </c>
      <c r="K7" s="4" t="s">
        <v>30</v>
      </c>
      <c r="L7" s="4">
        <v>469</v>
      </c>
      <c r="M7" s="4">
        <v>469</v>
      </c>
      <c r="N7" s="4" t="s">
        <v>53</v>
      </c>
      <c r="O7" s="4" t="s">
        <v>32</v>
      </c>
      <c r="P7" s="4" t="s">
        <v>33</v>
      </c>
      <c r="Q7" s="4">
        <v>0</v>
      </c>
      <c r="R7" s="7">
        <v>44585</v>
      </c>
      <c r="S7" s="6">
        <v>44604</v>
      </c>
      <c r="T7" s="4" t="s">
        <v>34</v>
      </c>
      <c r="U7" s="4">
        <v>469</v>
      </c>
      <c r="V7" s="4">
        <v>0</v>
      </c>
      <c r="W7" s="4">
        <v>0</v>
      </c>
      <c r="X7" s="4" t="s">
        <v>54</v>
      </c>
      <c r="Y7" s="4" t="s">
        <v>55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57</v>
      </c>
      <c r="E8" s="4" t="s">
        <v>58</v>
      </c>
      <c r="F8" s="6">
        <v>44587</v>
      </c>
      <c r="G8" s="6">
        <v>44589</v>
      </c>
      <c r="H8" s="4">
        <v>1</v>
      </c>
      <c r="I8" s="4">
        <v>2</v>
      </c>
      <c r="J8" s="4">
        <v>2</v>
      </c>
      <c r="K8" s="4" t="s">
        <v>30</v>
      </c>
      <c r="L8" s="4">
        <v>862.54</v>
      </c>
      <c r="M8" s="4">
        <v>862.54</v>
      </c>
      <c r="N8" s="4" t="s">
        <v>59</v>
      </c>
      <c r="O8" s="4" t="s">
        <v>32</v>
      </c>
      <c r="P8" s="4" t="s">
        <v>33</v>
      </c>
      <c r="Q8" s="4">
        <v>0</v>
      </c>
      <c r="R8" s="7">
        <v>44586</v>
      </c>
      <c r="S8" s="6">
        <v>44604</v>
      </c>
      <c r="T8" s="4" t="s">
        <v>34</v>
      </c>
      <c r="U8" s="4">
        <v>862.54</v>
      </c>
      <c r="V8" s="4">
        <v>0</v>
      </c>
      <c r="W8" s="4">
        <v>898</v>
      </c>
      <c r="X8" s="4" t="s">
        <v>35</v>
      </c>
      <c r="Y8" s="4" t="s">
        <v>35</v>
      </c>
    </row>
    <row r="9" s="4" customFormat="1" spans="1:25">
      <c r="A9" s="4" t="s">
        <v>50</v>
      </c>
      <c r="B9" s="4" t="s">
        <v>26</v>
      </c>
      <c r="C9" s="4" t="s">
        <v>60</v>
      </c>
      <c r="D9" s="4" t="s">
        <v>51</v>
      </c>
      <c r="E9" s="4" t="s">
        <v>52</v>
      </c>
      <c r="F9" s="6">
        <v>44588</v>
      </c>
      <c r="G9" s="6">
        <v>44589</v>
      </c>
      <c r="H9" s="4">
        <v>1</v>
      </c>
      <c r="I9" s="4">
        <v>1</v>
      </c>
      <c r="J9" s="4">
        <v>1</v>
      </c>
      <c r="K9" s="4" t="s">
        <v>30</v>
      </c>
      <c r="L9" s="4">
        <v>-398.65</v>
      </c>
      <c r="M9" s="4">
        <v>-398.65</v>
      </c>
      <c r="N9" s="4" t="s">
        <v>53</v>
      </c>
      <c r="O9" s="4" t="s">
        <v>32</v>
      </c>
      <c r="P9" s="4" t="s">
        <v>33</v>
      </c>
      <c r="Q9" s="4">
        <v>0</v>
      </c>
      <c r="R9" s="7">
        <v>44585</v>
      </c>
      <c r="S9" s="6">
        <v>44604</v>
      </c>
      <c r="T9" s="4" t="s">
        <v>34</v>
      </c>
      <c r="U9" s="4">
        <v>-398.65</v>
      </c>
      <c r="V9" s="4">
        <v>0</v>
      </c>
      <c r="W9" s="4">
        <v>0</v>
      </c>
      <c r="X9" s="4" t="s">
        <v>54</v>
      </c>
      <c r="Y9" s="4" t="s">
        <v>55</v>
      </c>
    </row>
    <row r="10" s="4" customFormat="1" spans="1:25">
      <c r="A10" s="4" t="s">
        <v>61</v>
      </c>
      <c r="B10" s="4" t="s">
        <v>26</v>
      </c>
      <c r="C10" s="4" t="s">
        <v>27</v>
      </c>
      <c r="D10" s="4" t="s">
        <v>51</v>
      </c>
      <c r="E10" s="4" t="s">
        <v>62</v>
      </c>
      <c r="F10" s="6">
        <v>44588</v>
      </c>
      <c r="G10" s="6">
        <v>44589</v>
      </c>
      <c r="H10" s="4">
        <v>3</v>
      </c>
      <c r="I10" s="4">
        <v>1</v>
      </c>
      <c r="J10" s="4">
        <v>3</v>
      </c>
      <c r="K10" s="4" t="s">
        <v>30</v>
      </c>
      <c r="L10" s="4">
        <v>1437</v>
      </c>
      <c r="M10" s="4">
        <v>1437</v>
      </c>
      <c r="N10" s="4" t="s">
        <v>63</v>
      </c>
      <c r="O10" s="4" t="s">
        <v>32</v>
      </c>
      <c r="P10" s="4" t="s">
        <v>33</v>
      </c>
      <c r="Q10" s="4">
        <v>0</v>
      </c>
      <c r="R10" s="7">
        <v>44587</v>
      </c>
      <c r="S10" s="6">
        <v>44604</v>
      </c>
      <c r="T10" s="4" t="s">
        <v>34</v>
      </c>
      <c r="U10" s="4">
        <v>1437</v>
      </c>
      <c r="V10" s="4">
        <v>0</v>
      </c>
      <c r="W10" s="4">
        <v>0</v>
      </c>
      <c r="X10" s="4" t="s">
        <v>64</v>
      </c>
      <c r="Y10" s="4" t="s">
        <v>35</v>
      </c>
    </row>
    <row r="11" s="4" customFormat="1" spans="1:25">
      <c r="A11" s="4" t="s">
        <v>65</v>
      </c>
      <c r="B11" s="4" t="s">
        <v>26</v>
      </c>
      <c r="C11" s="4" t="s">
        <v>27</v>
      </c>
      <c r="D11" s="4" t="s">
        <v>51</v>
      </c>
      <c r="E11" s="4" t="s">
        <v>66</v>
      </c>
      <c r="F11" s="6">
        <v>44588</v>
      </c>
      <c r="G11" s="6">
        <v>44589</v>
      </c>
      <c r="H11" s="4">
        <v>1</v>
      </c>
      <c r="I11" s="4">
        <v>1</v>
      </c>
      <c r="J11" s="4">
        <v>1</v>
      </c>
      <c r="K11" s="4" t="s">
        <v>30</v>
      </c>
      <c r="L11" s="4">
        <v>579</v>
      </c>
      <c r="M11" s="4">
        <v>579</v>
      </c>
      <c r="N11" s="4" t="s">
        <v>67</v>
      </c>
      <c r="O11" s="4" t="s">
        <v>32</v>
      </c>
      <c r="P11" s="4" t="s">
        <v>33</v>
      </c>
      <c r="Q11" s="4">
        <v>0</v>
      </c>
      <c r="R11" s="7">
        <v>44588</v>
      </c>
      <c r="S11" s="6">
        <v>44604</v>
      </c>
      <c r="T11" s="4" t="s">
        <v>34</v>
      </c>
      <c r="U11" s="4">
        <v>579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68</v>
      </c>
      <c r="B12" s="4" t="s">
        <v>26</v>
      </c>
      <c r="C12" s="4" t="s">
        <v>27</v>
      </c>
      <c r="D12" s="4" t="s">
        <v>69</v>
      </c>
      <c r="E12" s="4" t="s">
        <v>70</v>
      </c>
      <c r="F12" s="6">
        <v>44588</v>
      </c>
      <c r="G12" s="6">
        <v>44589</v>
      </c>
      <c r="H12" s="4">
        <v>1</v>
      </c>
      <c r="I12" s="4">
        <v>1</v>
      </c>
      <c r="J12" s="4">
        <v>1</v>
      </c>
      <c r="K12" s="4" t="s">
        <v>30</v>
      </c>
      <c r="L12" s="4">
        <v>199</v>
      </c>
      <c r="M12" s="4">
        <v>199</v>
      </c>
      <c r="N12" s="4" t="s">
        <v>71</v>
      </c>
      <c r="O12" s="4" t="s">
        <v>32</v>
      </c>
      <c r="P12" s="4" t="s">
        <v>33</v>
      </c>
      <c r="Q12" s="4">
        <v>0</v>
      </c>
      <c r="R12" s="7">
        <v>44588</v>
      </c>
      <c r="S12" s="6">
        <v>44604</v>
      </c>
      <c r="T12" s="4" t="s">
        <v>34</v>
      </c>
      <c r="U12" s="4">
        <v>199</v>
      </c>
      <c r="V12" s="4">
        <v>0</v>
      </c>
      <c r="W12" s="4">
        <v>0</v>
      </c>
      <c r="X12" s="4" t="s">
        <v>72</v>
      </c>
      <c r="Y12" s="4" t="s">
        <v>55</v>
      </c>
    </row>
    <row r="13" s="4" customFormat="1" spans="1:25">
      <c r="A13" s="4" t="s">
        <v>73</v>
      </c>
      <c r="B13" s="4" t="s">
        <v>26</v>
      </c>
      <c r="C13" s="4" t="s">
        <v>27</v>
      </c>
      <c r="D13" s="4" t="s">
        <v>74</v>
      </c>
      <c r="E13" s="4" t="s">
        <v>75</v>
      </c>
      <c r="F13" s="6">
        <v>44588</v>
      </c>
      <c r="G13" s="6">
        <v>44589</v>
      </c>
      <c r="H13" s="4">
        <v>1</v>
      </c>
      <c r="I13" s="4">
        <v>1</v>
      </c>
      <c r="J13" s="4">
        <v>1</v>
      </c>
      <c r="K13" s="4" t="s">
        <v>30</v>
      </c>
      <c r="L13" s="4">
        <v>232</v>
      </c>
      <c r="M13" s="4">
        <v>232</v>
      </c>
      <c r="N13" s="4" t="s">
        <v>76</v>
      </c>
      <c r="O13" s="4" t="s">
        <v>32</v>
      </c>
      <c r="P13" s="4" t="s">
        <v>33</v>
      </c>
      <c r="Q13" s="4">
        <v>0</v>
      </c>
      <c r="R13" s="7">
        <v>44588</v>
      </c>
      <c r="S13" s="6">
        <v>44604</v>
      </c>
      <c r="T13" s="4" t="s">
        <v>34</v>
      </c>
      <c r="U13" s="4">
        <v>232</v>
      </c>
      <c r="V13" s="4">
        <v>0</v>
      </c>
      <c r="W13" s="4">
        <v>0</v>
      </c>
      <c r="X13" s="4" t="s">
        <v>77</v>
      </c>
      <c r="Y13" s="4" t="s">
        <v>55</v>
      </c>
    </row>
    <row r="14" s="4" customFormat="1" spans="1:25">
      <c r="A14" s="4" t="s">
        <v>78</v>
      </c>
      <c r="B14" s="4" t="s">
        <v>26</v>
      </c>
      <c r="C14" s="4" t="s">
        <v>27</v>
      </c>
      <c r="D14" s="4" t="s">
        <v>79</v>
      </c>
      <c r="E14" s="4" t="s">
        <v>80</v>
      </c>
      <c r="F14" s="6">
        <v>44588</v>
      </c>
      <c r="G14" s="6">
        <v>44589</v>
      </c>
      <c r="H14" s="4">
        <v>1</v>
      </c>
      <c r="I14" s="4">
        <v>1</v>
      </c>
      <c r="J14" s="4">
        <v>1</v>
      </c>
      <c r="K14" s="4" t="s">
        <v>30</v>
      </c>
      <c r="L14" s="4">
        <v>208</v>
      </c>
      <c r="M14" s="4">
        <v>208</v>
      </c>
      <c r="N14" s="4" t="s">
        <v>81</v>
      </c>
      <c r="O14" s="4" t="s">
        <v>32</v>
      </c>
      <c r="P14" s="4" t="s">
        <v>33</v>
      </c>
      <c r="Q14" s="4">
        <v>0</v>
      </c>
      <c r="R14" s="7">
        <v>44588</v>
      </c>
      <c r="S14" s="6">
        <v>44604</v>
      </c>
      <c r="T14" s="4" t="s">
        <v>34</v>
      </c>
      <c r="U14" s="4">
        <v>208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82</v>
      </c>
      <c r="B15" s="4" t="s">
        <v>26</v>
      </c>
      <c r="C15" s="4" t="s">
        <v>27</v>
      </c>
      <c r="D15" s="4" t="s">
        <v>83</v>
      </c>
      <c r="E15" s="4" t="s">
        <v>84</v>
      </c>
      <c r="F15" s="6">
        <v>44588</v>
      </c>
      <c r="G15" s="6">
        <v>44589</v>
      </c>
      <c r="H15" s="4">
        <v>1</v>
      </c>
      <c r="I15" s="4">
        <v>1</v>
      </c>
      <c r="J15" s="4">
        <v>1</v>
      </c>
      <c r="K15" s="4" t="s">
        <v>30</v>
      </c>
      <c r="L15" s="4">
        <v>398.95</v>
      </c>
      <c r="M15" s="4">
        <v>398.95</v>
      </c>
      <c r="N15" s="4" t="s">
        <v>85</v>
      </c>
      <c r="O15" s="4" t="s">
        <v>32</v>
      </c>
      <c r="P15" s="4" t="s">
        <v>33</v>
      </c>
      <c r="Q15" s="4">
        <v>0</v>
      </c>
      <c r="R15" s="7">
        <v>44588</v>
      </c>
      <c r="S15" s="6">
        <v>44604</v>
      </c>
      <c r="T15" s="4" t="s">
        <v>34</v>
      </c>
      <c r="U15" s="4">
        <v>398.95</v>
      </c>
      <c r="V15" s="4">
        <v>0</v>
      </c>
      <c r="W15" s="4">
        <v>0</v>
      </c>
      <c r="X15" s="4" t="s">
        <v>86</v>
      </c>
      <c r="Y15" s="4" t="s">
        <v>35</v>
      </c>
    </row>
    <row r="16" s="4" customFormat="1" spans="1:25">
      <c r="A16" s="4" t="s">
        <v>87</v>
      </c>
      <c r="B16" s="4" t="s">
        <v>26</v>
      </c>
      <c r="C16" s="4" t="s">
        <v>27</v>
      </c>
      <c r="D16" s="4" t="s">
        <v>88</v>
      </c>
      <c r="E16" s="4" t="s">
        <v>89</v>
      </c>
      <c r="F16" s="6">
        <v>44588</v>
      </c>
      <c r="G16" s="6">
        <v>44589</v>
      </c>
      <c r="H16" s="4">
        <v>1</v>
      </c>
      <c r="I16" s="4">
        <v>1</v>
      </c>
      <c r="J16" s="4">
        <v>1</v>
      </c>
      <c r="K16" s="4" t="s">
        <v>30</v>
      </c>
      <c r="L16" s="4">
        <v>204</v>
      </c>
      <c r="M16" s="4">
        <v>204</v>
      </c>
      <c r="N16" s="4" t="s">
        <v>90</v>
      </c>
      <c r="O16" s="4" t="s">
        <v>32</v>
      </c>
      <c r="P16" s="4" t="s">
        <v>33</v>
      </c>
      <c r="Q16" s="4">
        <v>0</v>
      </c>
      <c r="R16" s="7">
        <v>44588</v>
      </c>
      <c r="S16" s="6">
        <v>44604</v>
      </c>
      <c r="T16" s="4" t="s">
        <v>34</v>
      </c>
      <c r="U16" s="4">
        <v>204</v>
      </c>
      <c r="V16" s="4">
        <v>0</v>
      </c>
      <c r="W16" s="4">
        <v>0</v>
      </c>
      <c r="X16" s="4" t="s">
        <v>91</v>
      </c>
      <c r="Y16" s="4" t="s">
        <v>92</v>
      </c>
    </row>
    <row r="17" s="4" customFormat="1" spans="1:25">
      <c r="A17" s="4" t="s">
        <v>93</v>
      </c>
      <c r="B17" s="4" t="s">
        <v>26</v>
      </c>
      <c r="C17" s="4" t="s">
        <v>27</v>
      </c>
      <c r="D17" s="4" t="s">
        <v>69</v>
      </c>
      <c r="E17" s="4" t="s">
        <v>94</v>
      </c>
      <c r="F17" s="6">
        <v>44588</v>
      </c>
      <c r="G17" s="6">
        <v>44589</v>
      </c>
      <c r="H17" s="4">
        <v>1</v>
      </c>
      <c r="I17" s="4">
        <v>1</v>
      </c>
      <c r="J17" s="4">
        <v>1</v>
      </c>
      <c r="K17" s="4" t="s">
        <v>30</v>
      </c>
      <c r="L17" s="4">
        <v>211</v>
      </c>
      <c r="M17" s="4">
        <v>211</v>
      </c>
      <c r="N17" s="4" t="s">
        <v>95</v>
      </c>
      <c r="O17" s="4" t="s">
        <v>32</v>
      </c>
      <c r="P17" s="4" t="s">
        <v>33</v>
      </c>
      <c r="Q17" s="4">
        <v>0</v>
      </c>
      <c r="R17" s="7">
        <v>44588</v>
      </c>
      <c r="S17" s="6">
        <v>44604</v>
      </c>
      <c r="T17" s="4" t="s">
        <v>34</v>
      </c>
      <c r="U17" s="4">
        <v>211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96</v>
      </c>
      <c r="B18" s="4" t="s">
        <v>26</v>
      </c>
      <c r="C18" s="4" t="s">
        <v>27</v>
      </c>
      <c r="D18" s="4" t="s">
        <v>97</v>
      </c>
      <c r="E18" s="4" t="s">
        <v>98</v>
      </c>
      <c r="F18" s="6">
        <v>44588</v>
      </c>
      <c r="G18" s="6">
        <v>44589</v>
      </c>
      <c r="H18" s="4">
        <v>3</v>
      </c>
      <c r="I18" s="4">
        <v>1</v>
      </c>
      <c r="J18" s="4">
        <v>3</v>
      </c>
      <c r="K18" s="4" t="s">
        <v>30</v>
      </c>
      <c r="L18" s="4">
        <v>633</v>
      </c>
      <c r="M18" s="4">
        <v>633</v>
      </c>
      <c r="N18" s="4" t="s">
        <v>99</v>
      </c>
      <c r="O18" s="4" t="s">
        <v>32</v>
      </c>
      <c r="P18" s="4" t="s">
        <v>33</v>
      </c>
      <c r="Q18" s="4">
        <v>0</v>
      </c>
      <c r="R18" s="7">
        <v>44588</v>
      </c>
      <c r="S18" s="6">
        <v>44604</v>
      </c>
      <c r="T18" s="4" t="s">
        <v>34</v>
      </c>
      <c r="U18" s="4">
        <v>633</v>
      </c>
      <c r="V18" s="4">
        <v>0</v>
      </c>
      <c r="W18" s="4">
        <v>0</v>
      </c>
      <c r="X18" s="4" t="s">
        <v>100</v>
      </c>
      <c r="Y18" s="4" t="s">
        <v>35</v>
      </c>
    </row>
    <row r="19" s="4" customFormat="1" spans="1:25">
      <c r="A19" s="4" t="s">
        <v>101</v>
      </c>
      <c r="B19" s="4" t="s">
        <v>26</v>
      </c>
      <c r="C19" s="4" t="s">
        <v>27</v>
      </c>
      <c r="D19" s="4" t="s">
        <v>51</v>
      </c>
      <c r="E19" s="4" t="s">
        <v>102</v>
      </c>
      <c r="F19" s="6">
        <v>44588</v>
      </c>
      <c r="G19" s="6">
        <v>44589</v>
      </c>
      <c r="H19" s="4">
        <v>1</v>
      </c>
      <c r="I19" s="4">
        <v>1</v>
      </c>
      <c r="J19" s="4">
        <v>1</v>
      </c>
      <c r="K19" s="4" t="s">
        <v>30</v>
      </c>
      <c r="L19" s="4">
        <v>408</v>
      </c>
      <c r="M19" s="4">
        <v>408</v>
      </c>
      <c r="N19" s="4" t="s">
        <v>103</v>
      </c>
      <c r="O19" s="4" t="s">
        <v>32</v>
      </c>
      <c r="P19" s="4" t="s">
        <v>33</v>
      </c>
      <c r="Q19" s="4">
        <v>0</v>
      </c>
      <c r="R19" s="7">
        <v>44588</v>
      </c>
      <c r="S19" s="6">
        <v>44604</v>
      </c>
      <c r="T19" s="4" t="s">
        <v>34</v>
      </c>
      <c r="U19" s="4">
        <v>408</v>
      </c>
      <c r="V19" s="4">
        <v>0</v>
      </c>
      <c r="W19" s="4">
        <v>0</v>
      </c>
      <c r="X19" s="4" t="s">
        <v>35</v>
      </c>
      <c r="Y19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7"/>
  <sheetViews>
    <sheetView tabSelected="1" workbookViewId="0">
      <selection activeCell="A24" sqref="A24:E27"/>
    </sheetView>
  </sheetViews>
  <sheetFormatPr defaultColWidth="9" defaultRowHeight="13.5"/>
  <cols>
    <col min="1" max="1" width="13.375" style="4" customWidth="1"/>
    <col min="2" max="3" width="10.375" style="4"/>
    <col min="4" max="4" width="9" style="4"/>
    <col min="5" max="5" width="9.375" style="4"/>
    <col min="6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104</v>
      </c>
    </row>
    <row r="2" s="4" customFormat="1" hidden="1" spans="1:9">
      <c r="A2" s="5">
        <v>17206299689</v>
      </c>
      <c r="B2" s="6">
        <v>44588</v>
      </c>
      <c r="C2" s="6">
        <v>44589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5">
        <v>17219603135</v>
      </c>
      <c r="B3" s="6">
        <v>44584</v>
      </c>
      <c r="C3" s="6">
        <v>44589</v>
      </c>
      <c r="D3" s="4">
        <v>1169.58</v>
      </c>
      <c r="E3" s="4" t="str">
        <f>VLOOKUP(A3,HOP!A:L,12,0)</f>
        <v>1169.58</v>
      </c>
      <c r="F3" s="4" t="str">
        <f>VLOOKUP(A3,HOP!A:C,3,0)</f>
        <v>2406949</v>
      </c>
      <c r="G3" s="4">
        <f t="shared" ref="G3:G17" si="0">D3-E3</f>
        <v>0</v>
      </c>
      <c r="H3" s="4" t="str">
        <f t="shared" ref="H3:H17" si="1">$H$1&amp;F3</f>
        <v>，2406949</v>
      </c>
      <c r="I3" s="4" t="str">
        <f>VLOOKUP(A3,HOP!A:T,20,0)</f>
        <v>直连</v>
      </c>
    </row>
    <row r="4" s="4" customFormat="1" spans="1:9">
      <c r="A4" s="5">
        <v>17220189140</v>
      </c>
      <c r="B4" s="6">
        <v>44585</v>
      </c>
      <c r="C4" s="6">
        <v>44589</v>
      </c>
      <c r="D4" s="4">
        <v>889.81</v>
      </c>
      <c r="E4" s="4" t="str">
        <f>VLOOKUP(A4,HOP!A:L,12,0)</f>
        <v>889.81</v>
      </c>
      <c r="F4" s="4" t="str">
        <f>VLOOKUP(A4,HOP!A:C,3,0)</f>
        <v>2407115</v>
      </c>
      <c r="G4" s="4">
        <f t="shared" si="0"/>
        <v>0</v>
      </c>
      <c r="H4" s="4" t="str">
        <f t="shared" si="1"/>
        <v>，2407115</v>
      </c>
      <c r="I4" s="4" t="str">
        <f>VLOOKUP(A4,HOP!A:T,20,0)</f>
        <v>直连</v>
      </c>
    </row>
    <row r="5" s="4" customFormat="1" spans="1:9">
      <c r="A5" s="5">
        <v>17225453332</v>
      </c>
      <c r="B5" s="6">
        <v>44587</v>
      </c>
      <c r="C5" s="6">
        <v>44589</v>
      </c>
      <c r="D5" s="4">
        <v>950</v>
      </c>
      <c r="E5" s="4" t="str">
        <f>VLOOKUP(A5,HOP!A:L,12,0)</f>
        <v>950.00</v>
      </c>
      <c r="F5" s="4" t="str">
        <f>VLOOKUP(A5,HOP!A:C,3,0)</f>
        <v>2407611</v>
      </c>
      <c r="G5" s="4">
        <f t="shared" si="0"/>
        <v>0</v>
      </c>
      <c r="H5" s="4" t="str">
        <f t="shared" si="1"/>
        <v>，2407611</v>
      </c>
      <c r="I5" s="4" t="str">
        <f>VLOOKUP(A5,HOP!A:T,20,0)</f>
        <v>直采</v>
      </c>
    </row>
    <row r="6" s="4" customFormat="1" spans="1:9">
      <c r="A6" s="5">
        <v>17227342049</v>
      </c>
      <c r="B6" s="6">
        <v>44588</v>
      </c>
      <c r="C6" s="6">
        <v>44589</v>
      </c>
      <c r="D6" s="4">
        <v>70.35</v>
      </c>
      <c r="E6" s="4" t="str">
        <f>VLOOKUP(A6,HOP!A:L,12,0)</f>
        <v>70.35</v>
      </c>
      <c r="F6" s="4" t="str">
        <f>VLOOKUP(A6,HOP!A:C,3,0)</f>
        <v>2408317</v>
      </c>
      <c r="G6" s="4">
        <f t="shared" si="0"/>
        <v>0</v>
      </c>
      <c r="H6" s="4" t="str">
        <f t="shared" si="1"/>
        <v>，2408317</v>
      </c>
      <c r="I6" s="4" t="str">
        <f>VLOOKUP(A6,HOP!A:T,20,0)</f>
        <v>直采</v>
      </c>
    </row>
    <row r="7" s="4" customFormat="1" spans="1:9">
      <c r="A7" s="5">
        <v>17231930998</v>
      </c>
      <c r="B7" s="6">
        <v>44587</v>
      </c>
      <c r="C7" s="6">
        <v>44589</v>
      </c>
      <c r="D7" s="4">
        <v>862.54</v>
      </c>
      <c r="E7" s="4" t="str">
        <f>VLOOKUP(A7,HOP!A:L,12,0)</f>
        <v>862.54</v>
      </c>
      <c r="F7" s="4" t="str">
        <f>VLOOKUP(A7,HOP!A:C,3,0)</f>
        <v>2408658</v>
      </c>
      <c r="G7" s="4">
        <f t="shared" si="0"/>
        <v>0</v>
      </c>
      <c r="H7" s="4" t="str">
        <f t="shared" si="1"/>
        <v>，2408658</v>
      </c>
      <c r="I7" s="4" t="str">
        <f>VLOOKUP(A7,HOP!A:T,20,0)</f>
        <v>直连</v>
      </c>
    </row>
    <row r="8" s="4" customFormat="1" spans="1:9">
      <c r="A8" s="5">
        <v>17240842455</v>
      </c>
      <c r="B8" s="6">
        <v>44588</v>
      </c>
      <c r="C8" s="6">
        <v>44589</v>
      </c>
      <c r="D8" s="4">
        <v>1437</v>
      </c>
      <c r="E8" s="4" t="str">
        <f>VLOOKUP(A8,HOP!A:L,12,0)</f>
        <v>1437.00</v>
      </c>
      <c r="F8" s="4" t="str">
        <f>VLOOKUP(A8,HOP!A:C,3,0)</f>
        <v>2409483</v>
      </c>
      <c r="G8" s="4">
        <f t="shared" si="0"/>
        <v>0</v>
      </c>
      <c r="H8" s="4" t="str">
        <f t="shared" si="1"/>
        <v>，2409483</v>
      </c>
      <c r="I8" s="4" t="str">
        <f>VLOOKUP(A8,HOP!A:T,20,0)</f>
        <v>直采</v>
      </c>
    </row>
    <row r="9" s="4" customFormat="1" spans="1:9">
      <c r="A9" s="5">
        <v>17242389428</v>
      </c>
      <c r="B9" s="6">
        <v>44588</v>
      </c>
      <c r="C9" s="6">
        <v>44589</v>
      </c>
      <c r="D9" s="4">
        <v>579</v>
      </c>
      <c r="E9" s="4" t="str">
        <f>VLOOKUP(A9,HOP!A:L,12,0)</f>
        <v>579.00</v>
      </c>
      <c r="F9" s="4" t="str">
        <f>VLOOKUP(A9,HOP!A:C,3,0)</f>
        <v>2409694</v>
      </c>
      <c r="G9" s="4">
        <f t="shared" si="0"/>
        <v>0</v>
      </c>
      <c r="H9" s="4" t="str">
        <f t="shared" si="1"/>
        <v>，2409694</v>
      </c>
      <c r="I9" s="4" t="str">
        <f>VLOOKUP(A9,HOP!A:T,20,0)</f>
        <v>直采</v>
      </c>
    </row>
    <row r="10" s="4" customFormat="1" spans="1:9">
      <c r="A10" s="5">
        <v>17243022736</v>
      </c>
      <c r="B10" s="6">
        <v>44588</v>
      </c>
      <c r="C10" s="6">
        <v>44589</v>
      </c>
      <c r="D10" s="4">
        <v>199</v>
      </c>
      <c r="E10" s="4" t="str">
        <f>VLOOKUP(A10,HOP!A:L,12,0)</f>
        <v>199.00</v>
      </c>
      <c r="F10" s="4" t="str">
        <f>VLOOKUP(A10,HOP!A:C,3,0)</f>
        <v>2409771</v>
      </c>
      <c r="G10" s="4">
        <f t="shared" si="0"/>
        <v>0</v>
      </c>
      <c r="H10" s="4" t="str">
        <f t="shared" si="1"/>
        <v>，2409771</v>
      </c>
      <c r="I10" s="4" t="str">
        <f>VLOOKUP(A10,HOP!A:T,20,0)</f>
        <v>直采</v>
      </c>
    </row>
    <row r="11" s="4" customFormat="1" spans="1:9">
      <c r="A11" s="5">
        <v>17243046176</v>
      </c>
      <c r="B11" s="6">
        <v>44588</v>
      </c>
      <c r="C11" s="6">
        <v>44589</v>
      </c>
      <c r="D11" s="4">
        <v>232</v>
      </c>
      <c r="E11" s="4" t="str">
        <f>VLOOKUP(A11,HOP!A:L,12,0)</f>
        <v>232.00</v>
      </c>
      <c r="F11" s="4" t="str">
        <f>VLOOKUP(A11,HOP!A:C,3,0)</f>
        <v>2409776</v>
      </c>
      <c r="G11" s="4">
        <f t="shared" si="0"/>
        <v>0</v>
      </c>
      <c r="H11" s="4" t="str">
        <f t="shared" si="1"/>
        <v>，2409776</v>
      </c>
      <c r="I11" s="4" t="str">
        <f>VLOOKUP(A11,HOP!A:T,20,0)</f>
        <v>直采</v>
      </c>
    </row>
    <row r="12" s="4" customFormat="1" spans="1:9">
      <c r="A12" s="5">
        <v>17243331924</v>
      </c>
      <c r="B12" s="6">
        <v>44588</v>
      </c>
      <c r="C12" s="6">
        <v>44589</v>
      </c>
      <c r="D12" s="4">
        <v>208</v>
      </c>
      <c r="E12" s="4" t="str">
        <f>VLOOKUP(A12,HOP!A:L,12,0)</f>
        <v>208.00</v>
      </c>
      <c r="F12" s="4" t="str">
        <f>VLOOKUP(A12,HOP!A:C,3,0)</f>
        <v>2409805</v>
      </c>
      <c r="G12" s="4">
        <f t="shared" si="0"/>
        <v>0</v>
      </c>
      <c r="H12" s="4" t="str">
        <f t="shared" si="1"/>
        <v>，2409805</v>
      </c>
      <c r="I12" s="4" t="str">
        <f>VLOOKUP(A12,HOP!A:T,20,0)</f>
        <v>直采</v>
      </c>
    </row>
    <row r="13" s="4" customFormat="1" spans="1:9">
      <c r="A13" s="5">
        <v>17243633561</v>
      </c>
      <c r="B13" s="6">
        <v>44588</v>
      </c>
      <c r="C13" s="6">
        <v>44589</v>
      </c>
      <c r="D13" s="4">
        <v>398.95</v>
      </c>
      <c r="E13" s="4" t="str">
        <f>VLOOKUP(A13,HOP!A:L,12,0)</f>
        <v>398.95</v>
      </c>
      <c r="F13" s="4" t="str">
        <f>VLOOKUP(A13,HOP!A:C,3,0)</f>
        <v>2409841</v>
      </c>
      <c r="G13" s="4">
        <f t="shared" si="0"/>
        <v>0</v>
      </c>
      <c r="H13" s="4" t="str">
        <f t="shared" si="1"/>
        <v>，2409841</v>
      </c>
      <c r="I13" s="4" t="str">
        <f>VLOOKUP(A13,HOP!A:T,20,0)</f>
        <v>直连</v>
      </c>
    </row>
    <row r="14" s="4" customFormat="1" spans="1:9">
      <c r="A14" s="5">
        <v>17243951483</v>
      </c>
      <c r="B14" s="6">
        <v>44588</v>
      </c>
      <c r="C14" s="6">
        <v>44589</v>
      </c>
      <c r="D14" s="4">
        <v>204</v>
      </c>
      <c r="E14" s="4" t="str">
        <f>VLOOKUP(A14,HOP!A:L,12,0)</f>
        <v>204.00</v>
      </c>
      <c r="F14" s="4" t="str">
        <f>VLOOKUP(A14,HOP!A:C,3,0)</f>
        <v>2409890</v>
      </c>
      <c r="G14" s="4">
        <f t="shared" si="0"/>
        <v>0</v>
      </c>
      <c r="H14" s="4" t="str">
        <f t="shared" si="1"/>
        <v>，2409890</v>
      </c>
      <c r="I14" s="4" t="str">
        <f>VLOOKUP(A14,HOP!A:T,20,0)</f>
        <v>直采</v>
      </c>
    </row>
    <row r="15" s="4" customFormat="1" spans="1:9">
      <c r="A15" s="5">
        <v>17243947433</v>
      </c>
      <c r="B15" s="6">
        <v>44588</v>
      </c>
      <c r="C15" s="6">
        <v>44589</v>
      </c>
      <c r="D15" s="4">
        <v>211</v>
      </c>
      <c r="E15" s="4" t="str">
        <f>VLOOKUP(A15,HOP!A:L,12,0)</f>
        <v>211.00</v>
      </c>
      <c r="F15" s="4" t="str">
        <f>VLOOKUP(A15,HOP!A:C,3,0)</f>
        <v>2409889</v>
      </c>
      <c r="G15" s="4">
        <f t="shared" si="0"/>
        <v>0</v>
      </c>
      <c r="H15" s="4" t="str">
        <f t="shared" si="1"/>
        <v>，2409889</v>
      </c>
      <c r="I15" s="4" t="str">
        <f>VLOOKUP(A15,HOP!A:T,20,0)</f>
        <v>直采</v>
      </c>
    </row>
    <row r="16" s="4" customFormat="1" spans="1:9">
      <c r="A16" s="5">
        <v>17244115475</v>
      </c>
      <c r="B16" s="6">
        <v>44588</v>
      </c>
      <c r="C16" s="6">
        <v>44589</v>
      </c>
      <c r="D16" s="4">
        <v>633</v>
      </c>
      <c r="E16" s="4" t="str">
        <f>VLOOKUP(A16,HOP!A:L,12,0)</f>
        <v>633.00</v>
      </c>
      <c r="F16" s="4" t="str">
        <f>VLOOKUP(A16,HOP!A:C,3,0)</f>
        <v>2409907</v>
      </c>
      <c r="G16" s="4">
        <f t="shared" si="0"/>
        <v>0</v>
      </c>
      <c r="H16" s="4" t="str">
        <f t="shared" si="1"/>
        <v>，2409907</v>
      </c>
      <c r="I16" s="4" t="str">
        <f>VLOOKUP(A16,HOP!A:T,20,0)</f>
        <v>直采</v>
      </c>
    </row>
    <row r="17" s="4" customFormat="1" spans="1:9">
      <c r="A17" s="5">
        <v>17248226430</v>
      </c>
      <c r="B17" s="6">
        <v>44588</v>
      </c>
      <c r="C17" s="6">
        <v>44589</v>
      </c>
      <c r="D17" s="4">
        <v>408</v>
      </c>
      <c r="E17" s="4" t="str">
        <f>VLOOKUP(A17,HOP!A:L,12,0)</f>
        <v>408.00</v>
      </c>
      <c r="F17" s="4" t="str">
        <f>VLOOKUP(A17,HOP!A:C,3,0)</f>
        <v>2409965</v>
      </c>
      <c r="G17" s="4">
        <f t="shared" si="0"/>
        <v>0</v>
      </c>
      <c r="H17" s="4" t="str">
        <f t="shared" si="1"/>
        <v>，2409965</v>
      </c>
      <c r="I17" s="4" t="str">
        <f>VLOOKUP(A17,HOP!A:T,20,0)</f>
        <v>直采</v>
      </c>
    </row>
    <row r="19" spans="4:4">
      <c r="D19" s="4">
        <f>SUM(D2:D18)</f>
        <v>8452.23</v>
      </c>
    </row>
    <row r="24" spans="1:5">
      <c r="A24" s="4" t="s">
        <v>105</v>
      </c>
      <c r="D24" s="4">
        <v>5131.35</v>
      </c>
      <c r="E24" s="4">
        <v>6284.27</v>
      </c>
    </row>
    <row r="25" spans="1:5">
      <c r="A25" s="4" t="s">
        <v>106</v>
      </c>
      <c r="D25" s="4">
        <v>3320.88</v>
      </c>
      <c r="E25" s="4">
        <v>4067.02</v>
      </c>
    </row>
    <row r="26" spans="1:5">
      <c r="A26" s="4" t="s">
        <v>107</v>
      </c>
      <c r="D26" s="4">
        <f>SUBTOTAL(9,D24:D25)</f>
        <v>8452.23</v>
      </c>
      <c r="E26" s="4">
        <f>SUBTOTAL(9,E24:E25)</f>
        <v>10351.29</v>
      </c>
    </row>
    <row r="27" spans="1:1">
      <c r="A27" s="4" t="s">
        <v>108</v>
      </c>
    </row>
  </sheetData>
  <autoFilter ref="A1:XFD19">
    <filterColumn colId="3">
      <filters blank="1">
        <filter val="950"/>
        <filter val="211"/>
        <filter val="862.54"/>
        <filter val="398.95"/>
        <filter val="199"/>
        <filter val="232"/>
        <filter val="633"/>
        <filter val="8452.23"/>
        <filter val="70.35"/>
        <filter val="1437"/>
        <filter val="579"/>
        <filter val="889.81"/>
        <filter val="204"/>
        <filter val="208"/>
        <filter val="408"/>
        <filter val="1169.5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109</v>
      </c>
      <c r="B1" s="2" t="s">
        <v>110</v>
      </c>
      <c r="C1" s="2" t="s">
        <v>111</v>
      </c>
      <c r="D1" s="2" t="s">
        <v>112</v>
      </c>
      <c r="E1" s="2" t="s">
        <v>13</v>
      </c>
      <c r="F1" s="2" t="s">
        <v>5</v>
      </c>
      <c r="G1" s="2" t="s">
        <v>6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  <c r="O1" s="2" t="s">
        <v>120</v>
      </c>
      <c r="P1" s="2" t="s">
        <v>121</v>
      </c>
      <c r="Q1" s="2" t="s">
        <v>122</v>
      </c>
      <c r="R1" s="2" t="s">
        <v>123</v>
      </c>
      <c r="S1" s="2" t="s">
        <v>124</v>
      </c>
      <c r="T1" s="2" t="s">
        <v>125</v>
      </c>
    </row>
    <row r="2" s="1" customFormat="1" spans="1:20">
      <c r="A2" s="3">
        <v>17248226430</v>
      </c>
      <c r="B2" s="1" t="s">
        <v>126</v>
      </c>
      <c r="C2" s="1" t="s">
        <v>127</v>
      </c>
      <c r="D2" s="1" t="s">
        <v>128</v>
      </c>
      <c r="E2" s="1" t="s">
        <v>103</v>
      </c>
      <c r="F2" s="1" t="s">
        <v>126</v>
      </c>
      <c r="G2" s="1" t="s">
        <v>129</v>
      </c>
      <c r="H2" s="1" t="s">
        <v>130</v>
      </c>
      <c r="I2" s="1" t="s">
        <v>131</v>
      </c>
      <c r="J2" s="1" t="s">
        <v>132</v>
      </c>
      <c r="K2" s="1" t="s">
        <v>131</v>
      </c>
      <c r="L2" s="1" t="s">
        <v>131</v>
      </c>
      <c r="M2" s="1" t="s">
        <v>133</v>
      </c>
      <c r="N2" s="1" t="s">
        <v>133</v>
      </c>
      <c r="O2" s="1" t="s">
        <v>134</v>
      </c>
      <c r="P2" s="1" t="s">
        <v>135</v>
      </c>
      <c r="Q2" s="1" t="s">
        <v>136</v>
      </c>
      <c r="R2" s="1" t="s">
        <v>137</v>
      </c>
      <c r="S2" s="1" t="s">
        <v>138</v>
      </c>
      <c r="T2" s="1" t="s">
        <v>139</v>
      </c>
    </row>
    <row r="3" s="1" customFormat="1" spans="1:20">
      <c r="A3" s="3">
        <v>17244115475</v>
      </c>
      <c r="B3" s="1" t="s">
        <v>126</v>
      </c>
      <c r="C3" s="1" t="s">
        <v>140</v>
      </c>
      <c r="D3" s="1" t="s">
        <v>141</v>
      </c>
      <c r="E3" s="1" t="s">
        <v>99</v>
      </c>
      <c r="F3" s="1" t="s">
        <v>126</v>
      </c>
      <c r="G3" s="1" t="s">
        <v>129</v>
      </c>
      <c r="H3" s="1" t="s">
        <v>130</v>
      </c>
      <c r="I3" s="1" t="s">
        <v>142</v>
      </c>
      <c r="J3" s="1" t="s">
        <v>132</v>
      </c>
      <c r="K3" s="1" t="s">
        <v>142</v>
      </c>
      <c r="L3" s="1" t="s">
        <v>142</v>
      </c>
      <c r="M3" s="1" t="s">
        <v>133</v>
      </c>
      <c r="N3" s="1" t="s">
        <v>133</v>
      </c>
      <c r="O3" s="1" t="s">
        <v>134</v>
      </c>
      <c r="P3" s="1" t="s">
        <v>135</v>
      </c>
      <c r="Q3" s="1" t="s">
        <v>143</v>
      </c>
      <c r="R3" s="1" t="s">
        <v>137</v>
      </c>
      <c r="S3" s="1" t="s">
        <v>138</v>
      </c>
      <c r="T3" s="1" t="s">
        <v>139</v>
      </c>
    </row>
    <row r="4" s="1" customFormat="1" spans="1:20">
      <c r="A4" s="3">
        <v>17243951483</v>
      </c>
      <c r="B4" s="1" t="s">
        <v>126</v>
      </c>
      <c r="C4" s="1" t="s">
        <v>144</v>
      </c>
      <c r="D4" s="1" t="s">
        <v>145</v>
      </c>
      <c r="E4" s="1" t="s">
        <v>90</v>
      </c>
      <c r="F4" s="1" t="s">
        <v>126</v>
      </c>
      <c r="G4" s="1" t="s">
        <v>129</v>
      </c>
      <c r="H4" s="1" t="s">
        <v>130</v>
      </c>
      <c r="I4" s="1" t="s">
        <v>146</v>
      </c>
      <c r="J4" s="1" t="s">
        <v>132</v>
      </c>
      <c r="K4" s="1" t="s">
        <v>146</v>
      </c>
      <c r="L4" s="1" t="s">
        <v>146</v>
      </c>
      <c r="M4" s="1" t="s">
        <v>133</v>
      </c>
      <c r="N4" s="1" t="s">
        <v>133</v>
      </c>
      <c r="O4" s="1" t="s">
        <v>134</v>
      </c>
      <c r="P4" s="1" t="s">
        <v>135</v>
      </c>
      <c r="Q4" s="1" t="s">
        <v>147</v>
      </c>
      <c r="R4" s="1" t="s">
        <v>137</v>
      </c>
      <c r="S4" s="1" t="s">
        <v>138</v>
      </c>
      <c r="T4" s="1" t="s">
        <v>139</v>
      </c>
    </row>
    <row r="5" s="1" customFormat="1" spans="1:20">
      <c r="A5" s="3">
        <v>17243947433</v>
      </c>
      <c r="B5" s="1" t="s">
        <v>126</v>
      </c>
      <c r="C5" s="1" t="s">
        <v>148</v>
      </c>
      <c r="D5" s="1" t="s">
        <v>149</v>
      </c>
      <c r="E5" s="1" t="s">
        <v>95</v>
      </c>
      <c r="F5" s="1" t="s">
        <v>126</v>
      </c>
      <c r="G5" s="1" t="s">
        <v>129</v>
      </c>
      <c r="H5" s="1" t="s">
        <v>130</v>
      </c>
      <c r="I5" s="1" t="s">
        <v>150</v>
      </c>
      <c r="J5" s="1" t="s">
        <v>132</v>
      </c>
      <c r="K5" s="1" t="s">
        <v>150</v>
      </c>
      <c r="L5" s="1" t="s">
        <v>150</v>
      </c>
      <c r="M5" s="1" t="s">
        <v>133</v>
      </c>
      <c r="N5" s="1" t="s">
        <v>133</v>
      </c>
      <c r="O5" s="1" t="s">
        <v>134</v>
      </c>
      <c r="P5" s="1" t="s">
        <v>135</v>
      </c>
      <c r="Q5" s="1" t="s">
        <v>151</v>
      </c>
      <c r="R5" s="1" t="s">
        <v>137</v>
      </c>
      <c r="S5" s="1" t="s">
        <v>138</v>
      </c>
      <c r="T5" s="1" t="s">
        <v>139</v>
      </c>
    </row>
    <row r="6" s="1" customFormat="1" spans="1:20">
      <c r="A6" s="3">
        <v>17243633561</v>
      </c>
      <c r="B6" s="1" t="s">
        <v>126</v>
      </c>
      <c r="C6" s="1" t="s">
        <v>152</v>
      </c>
      <c r="D6" s="1" t="s">
        <v>153</v>
      </c>
      <c r="E6" s="1" t="s">
        <v>85</v>
      </c>
      <c r="F6" s="1" t="s">
        <v>126</v>
      </c>
      <c r="G6" s="1" t="s">
        <v>129</v>
      </c>
      <c r="H6" s="1" t="s">
        <v>130</v>
      </c>
      <c r="I6" s="1" t="s">
        <v>154</v>
      </c>
      <c r="J6" s="1" t="s">
        <v>132</v>
      </c>
      <c r="K6" s="1" t="s">
        <v>154</v>
      </c>
      <c r="L6" s="1" t="s">
        <v>154</v>
      </c>
      <c r="M6" s="1" t="s">
        <v>133</v>
      </c>
      <c r="N6" s="1" t="s">
        <v>133</v>
      </c>
      <c r="O6" s="1" t="s">
        <v>134</v>
      </c>
      <c r="P6" s="1" t="s">
        <v>135</v>
      </c>
      <c r="Q6" s="1" t="s">
        <v>155</v>
      </c>
      <c r="R6" s="1" t="s">
        <v>137</v>
      </c>
      <c r="S6" s="1" t="s">
        <v>138</v>
      </c>
      <c r="T6" s="1" t="s">
        <v>156</v>
      </c>
    </row>
    <row r="7" s="1" customFormat="1" spans="1:20">
      <c r="A7" s="3">
        <v>17243331924</v>
      </c>
      <c r="B7" s="1" t="s">
        <v>126</v>
      </c>
      <c r="C7" s="1" t="s">
        <v>157</v>
      </c>
      <c r="D7" s="1" t="s">
        <v>158</v>
      </c>
      <c r="E7" s="1" t="s">
        <v>81</v>
      </c>
      <c r="F7" s="1" t="s">
        <v>126</v>
      </c>
      <c r="G7" s="1" t="s">
        <v>129</v>
      </c>
      <c r="H7" s="1" t="s">
        <v>130</v>
      </c>
      <c r="I7" s="1" t="s">
        <v>159</v>
      </c>
      <c r="J7" s="1" t="s">
        <v>132</v>
      </c>
      <c r="K7" s="1" t="s">
        <v>159</v>
      </c>
      <c r="L7" s="1" t="s">
        <v>159</v>
      </c>
      <c r="M7" s="1" t="s">
        <v>133</v>
      </c>
      <c r="N7" s="1" t="s">
        <v>133</v>
      </c>
      <c r="O7" s="1" t="s">
        <v>134</v>
      </c>
      <c r="P7" s="1" t="s">
        <v>135</v>
      </c>
      <c r="Q7" s="1" t="s">
        <v>160</v>
      </c>
      <c r="R7" s="1" t="s">
        <v>137</v>
      </c>
      <c r="S7" s="1" t="s">
        <v>138</v>
      </c>
      <c r="T7" s="1" t="s">
        <v>139</v>
      </c>
    </row>
    <row r="8" s="1" customFormat="1" spans="1:20">
      <c r="A8" s="3">
        <v>17243046176</v>
      </c>
      <c r="B8" s="1" t="s">
        <v>126</v>
      </c>
      <c r="C8" s="1" t="s">
        <v>161</v>
      </c>
      <c r="D8" s="1" t="s">
        <v>162</v>
      </c>
      <c r="E8" s="1" t="s">
        <v>76</v>
      </c>
      <c r="F8" s="1" t="s">
        <v>126</v>
      </c>
      <c r="G8" s="1" t="s">
        <v>129</v>
      </c>
      <c r="H8" s="1" t="s">
        <v>130</v>
      </c>
      <c r="I8" s="1" t="s">
        <v>163</v>
      </c>
      <c r="J8" s="1" t="s">
        <v>132</v>
      </c>
      <c r="K8" s="1" t="s">
        <v>163</v>
      </c>
      <c r="L8" s="1" t="s">
        <v>163</v>
      </c>
      <c r="M8" s="1" t="s">
        <v>133</v>
      </c>
      <c r="N8" s="1" t="s">
        <v>133</v>
      </c>
      <c r="O8" s="1" t="s">
        <v>134</v>
      </c>
      <c r="P8" s="1" t="s">
        <v>135</v>
      </c>
      <c r="Q8" s="1" t="s">
        <v>164</v>
      </c>
      <c r="R8" s="1" t="s">
        <v>137</v>
      </c>
      <c r="S8" s="1" t="s">
        <v>138</v>
      </c>
      <c r="T8" s="1" t="s">
        <v>139</v>
      </c>
    </row>
    <row r="9" s="1" customFormat="1" spans="1:20">
      <c r="A9" s="3">
        <v>17243022736</v>
      </c>
      <c r="B9" s="1" t="s">
        <v>126</v>
      </c>
      <c r="C9" s="1" t="s">
        <v>165</v>
      </c>
      <c r="D9" s="1" t="s">
        <v>149</v>
      </c>
      <c r="E9" s="1" t="s">
        <v>71</v>
      </c>
      <c r="F9" s="1" t="s">
        <v>126</v>
      </c>
      <c r="G9" s="1" t="s">
        <v>129</v>
      </c>
      <c r="H9" s="1" t="s">
        <v>130</v>
      </c>
      <c r="I9" s="1" t="s">
        <v>166</v>
      </c>
      <c r="J9" s="1" t="s">
        <v>132</v>
      </c>
      <c r="K9" s="1" t="s">
        <v>166</v>
      </c>
      <c r="L9" s="1" t="s">
        <v>166</v>
      </c>
      <c r="M9" s="1" t="s">
        <v>133</v>
      </c>
      <c r="N9" s="1" t="s">
        <v>133</v>
      </c>
      <c r="O9" s="1" t="s">
        <v>134</v>
      </c>
      <c r="P9" s="1" t="s">
        <v>135</v>
      </c>
      <c r="Q9" s="1" t="s">
        <v>167</v>
      </c>
      <c r="R9" s="1" t="s">
        <v>137</v>
      </c>
      <c r="S9" s="1" t="s">
        <v>138</v>
      </c>
      <c r="T9" s="1" t="s">
        <v>139</v>
      </c>
    </row>
    <row r="10" s="1" customFormat="1" spans="1:20">
      <c r="A10" s="3">
        <v>17242389428</v>
      </c>
      <c r="B10" s="1" t="s">
        <v>126</v>
      </c>
      <c r="C10" s="1" t="s">
        <v>168</v>
      </c>
      <c r="D10" s="1" t="s">
        <v>128</v>
      </c>
      <c r="E10" s="1" t="s">
        <v>67</v>
      </c>
      <c r="F10" s="1" t="s">
        <v>126</v>
      </c>
      <c r="G10" s="1" t="s">
        <v>129</v>
      </c>
      <c r="H10" s="1" t="s">
        <v>130</v>
      </c>
      <c r="I10" s="1" t="s">
        <v>169</v>
      </c>
      <c r="J10" s="1" t="s">
        <v>132</v>
      </c>
      <c r="K10" s="1" t="s">
        <v>169</v>
      </c>
      <c r="L10" s="1" t="s">
        <v>169</v>
      </c>
      <c r="M10" s="1" t="s">
        <v>133</v>
      </c>
      <c r="N10" s="1" t="s">
        <v>133</v>
      </c>
      <c r="O10" s="1" t="s">
        <v>134</v>
      </c>
      <c r="P10" s="1" t="s">
        <v>135</v>
      </c>
      <c r="Q10" s="1" t="s">
        <v>170</v>
      </c>
      <c r="R10" s="1" t="s">
        <v>137</v>
      </c>
      <c r="S10" s="1" t="s">
        <v>138</v>
      </c>
      <c r="T10" s="1" t="s">
        <v>139</v>
      </c>
    </row>
    <row r="11" s="1" customFormat="1" spans="1:20">
      <c r="A11" s="3">
        <v>17240842455</v>
      </c>
      <c r="B11" s="1" t="s">
        <v>171</v>
      </c>
      <c r="C11" s="1" t="s">
        <v>172</v>
      </c>
      <c r="D11" s="1" t="s">
        <v>128</v>
      </c>
      <c r="E11" s="1" t="s">
        <v>63</v>
      </c>
      <c r="F11" s="1" t="s">
        <v>126</v>
      </c>
      <c r="G11" s="1" t="s">
        <v>129</v>
      </c>
      <c r="H11" s="1" t="s">
        <v>130</v>
      </c>
      <c r="I11" s="1" t="s">
        <v>173</v>
      </c>
      <c r="J11" s="1" t="s">
        <v>132</v>
      </c>
      <c r="K11" s="1" t="s">
        <v>173</v>
      </c>
      <c r="L11" s="1" t="s">
        <v>173</v>
      </c>
      <c r="M11" s="1" t="s">
        <v>133</v>
      </c>
      <c r="N11" s="1" t="s">
        <v>133</v>
      </c>
      <c r="O11" s="1" t="s">
        <v>134</v>
      </c>
      <c r="P11" s="1" t="s">
        <v>135</v>
      </c>
      <c r="Q11" s="1" t="s">
        <v>174</v>
      </c>
      <c r="R11" s="1" t="s">
        <v>137</v>
      </c>
      <c r="S11" s="1" t="s">
        <v>138</v>
      </c>
      <c r="T11" s="1" t="s">
        <v>139</v>
      </c>
    </row>
    <row r="12" s="1" customFormat="1" spans="1:20">
      <c r="A12" s="3">
        <v>17231930998</v>
      </c>
      <c r="B12" s="1" t="s">
        <v>175</v>
      </c>
      <c r="C12" s="1" t="s">
        <v>176</v>
      </c>
      <c r="D12" s="1" t="s">
        <v>177</v>
      </c>
      <c r="E12" s="1" t="s">
        <v>178</v>
      </c>
      <c r="F12" s="1" t="s">
        <v>171</v>
      </c>
      <c r="G12" s="1" t="s">
        <v>129</v>
      </c>
      <c r="H12" s="1" t="s">
        <v>130</v>
      </c>
      <c r="I12" s="1" t="s">
        <v>179</v>
      </c>
      <c r="J12" s="1" t="s">
        <v>132</v>
      </c>
      <c r="K12" s="1" t="s">
        <v>179</v>
      </c>
      <c r="L12" s="1" t="s">
        <v>179</v>
      </c>
      <c r="M12" s="1" t="s">
        <v>133</v>
      </c>
      <c r="N12" s="1" t="s">
        <v>133</v>
      </c>
      <c r="O12" s="1" t="s">
        <v>134</v>
      </c>
      <c r="P12" s="1" t="s">
        <v>135</v>
      </c>
      <c r="Q12" s="1" t="s">
        <v>180</v>
      </c>
      <c r="R12" s="1" t="s">
        <v>137</v>
      </c>
      <c r="S12" s="1" t="s">
        <v>138</v>
      </c>
      <c r="T12" s="1" t="s">
        <v>156</v>
      </c>
    </row>
    <row r="13" s="1" customFormat="1" spans="1:20">
      <c r="A13" s="3">
        <v>17227342049</v>
      </c>
      <c r="B13" s="1" t="s">
        <v>181</v>
      </c>
      <c r="C13" s="1" t="s">
        <v>182</v>
      </c>
      <c r="D13" s="1" t="s">
        <v>128</v>
      </c>
      <c r="E13" s="1" t="s">
        <v>53</v>
      </c>
      <c r="F13" s="1" t="s">
        <v>126</v>
      </c>
      <c r="G13" s="1" t="s">
        <v>129</v>
      </c>
      <c r="H13" s="1" t="s">
        <v>130</v>
      </c>
      <c r="I13" s="1" t="s">
        <v>183</v>
      </c>
      <c r="J13" s="1" t="s">
        <v>132</v>
      </c>
      <c r="K13" s="1" t="s">
        <v>183</v>
      </c>
      <c r="L13" s="1" t="s">
        <v>184</v>
      </c>
      <c r="M13" s="1" t="s">
        <v>185</v>
      </c>
      <c r="N13" s="1" t="s">
        <v>185</v>
      </c>
      <c r="O13" s="1" t="s">
        <v>134</v>
      </c>
      <c r="P13" s="1" t="s">
        <v>135</v>
      </c>
      <c r="Q13" s="1" t="s">
        <v>186</v>
      </c>
      <c r="R13" s="1" t="s">
        <v>137</v>
      </c>
      <c r="S13" s="1" t="s">
        <v>138</v>
      </c>
      <c r="T13" s="1" t="s">
        <v>139</v>
      </c>
    </row>
    <row r="14" s="1" customFormat="1" spans="1:20">
      <c r="A14" s="3">
        <v>17225453332</v>
      </c>
      <c r="B14" s="1" t="s">
        <v>181</v>
      </c>
      <c r="C14" s="1" t="s">
        <v>187</v>
      </c>
      <c r="D14" s="1" t="s">
        <v>188</v>
      </c>
      <c r="E14" s="1" t="s">
        <v>47</v>
      </c>
      <c r="F14" s="1" t="s">
        <v>171</v>
      </c>
      <c r="G14" s="1" t="s">
        <v>129</v>
      </c>
      <c r="H14" s="1" t="s">
        <v>130</v>
      </c>
      <c r="I14" s="1" t="s">
        <v>189</v>
      </c>
      <c r="J14" s="1" t="s">
        <v>132</v>
      </c>
      <c r="K14" s="1" t="s">
        <v>189</v>
      </c>
      <c r="L14" s="1" t="s">
        <v>189</v>
      </c>
      <c r="M14" s="1" t="s">
        <v>133</v>
      </c>
      <c r="N14" s="1" t="s">
        <v>133</v>
      </c>
      <c r="O14" s="1" t="s">
        <v>134</v>
      </c>
      <c r="P14" s="1" t="s">
        <v>135</v>
      </c>
      <c r="Q14" s="1" t="s">
        <v>190</v>
      </c>
      <c r="R14" s="1" t="s">
        <v>137</v>
      </c>
      <c r="S14" s="1" t="s">
        <v>138</v>
      </c>
      <c r="T14" s="1" t="s">
        <v>139</v>
      </c>
    </row>
    <row r="15" s="1" customFormat="1" spans="1:20">
      <c r="A15" s="3">
        <v>17220189140</v>
      </c>
      <c r="B15" s="1" t="s">
        <v>191</v>
      </c>
      <c r="C15" s="1" t="s">
        <v>192</v>
      </c>
      <c r="D15" s="1" t="s">
        <v>193</v>
      </c>
      <c r="E15" s="1" t="s">
        <v>194</v>
      </c>
      <c r="F15" s="1" t="s">
        <v>181</v>
      </c>
      <c r="G15" s="1" t="s">
        <v>129</v>
      </c>
      <c r="H15" s="1" t="s">
        <v>130</v>
      </c>
      <c r="I15" s="1" t="s">
        <v>195</v>
      </c>
      <c r="J15" s="1" t="s">
        <v>132</v>
      </c>
      <c r="K15" s="1" t="s">
        <v>195</v>
      </c>
      <c r="L15" s="1" t="s">
        <v>195</v>
      </c>
      <c r="M15" s="1" t="s">
        <v>133</v>
      </c>
      <c r="N15" s="1" t="s">
        <v>133</v>
      </c>
      <c r="O15" s="1" t="s">
        <v>134</v>
      </c>
      <c r="P15" s="1" t="s">
        <v>135</v>
      </c>
      <c r="Q15" s="1" t="s">
        <v>196</v>
      </c>
      <c r="R15" s="1" t="s">
        <v>137</v>
      </c>
      <c r="S15" s="1" t="s">
        <v>138</v>
      </c>
      <c r="T15" s="1" t="s">
        <v>156</v>
      </c>
    </row>
    <row r="16" s="1" customFormat="1" spans="1:20">
      <c r="A16" s="3">
        <v>17219603135</v>
      </c>
      <c r="B16" s="1" t="s">
        <v>191</v>
      </c>
      <c r="C16" s="1" t="s">
        <v>197</v>
      </c>
      <c r="D16" s="1" t="s">
        <v>193</v>
      </c>
      <c r="E16" s="1" t="s">
        <v>198</v>
      </c>
      <c r="F16" s="1" t="s">
        <v>191</v>
      </c>
      <c r="G16" s="1" t="s">
        <v>129</v>
      </c>
      <c r="H16" s="1" t="s">
        <v>130</v>
      </c>
      <c r="I16" s="1" t="s">
        <v>199</v>
      </c>
      <c r="J16" s="1" t="s">
        <v>132</v>
      </c>
      <c r="K16" s="1" t="s">
        <v>199</v>
      </c>
      <c r="L16" s="1" t="s">
        <v>199</v>
      </c>
      <c r="M16" s="1" t="s">
        <v>133</v>
      </c>
      <c r="N16" s="1" t="s">
        <v>133</v>
      </c>
      <c r="O16" s="1" t="s">
        <v>134</v>
      </c>
      <c r="P16" s="1" t="s">
        <v>135</v>
      </c>
      <c r="Q16" s="1" t="s">
        <v>200</v>
      </c>
      <c r="R16" s="1" t="s">
        <v>137</v>
      </c>
      <c r="S16" s="1" t="s">
        <v>138</v>
      </c>
      <c r="T16" s="1" t="s">
        <v>156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2022-02-12T01:20:18Z</dcterms:created>
  <dcterms:modified xsi:type="dcterms:W3CDTF">2022-02-12T01:39:54Z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070DA2BBD0C8408AAB83CD052AFCBCEE</vt:lpwstr>
  </property>
  <property fmtid="{D5CDD505-2E9C-101B-9397-08002B2CF9AE}" pid="3" name="KSOProductBuildVer">
    <vt:lpwstr>2052-11.1.0.11294</vt:lpwstr>
  </property>
</Properties>
</file>