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</definedName>
  </definedNames>
  <calcPr calcId="144525"/>
</workbook>
</file>

<file path=xl/sharedStrings.xml><?xml version="1.0" encoding="utf-8"?>
<sst xmlns="http://schemas.openxmlformats.org/spreadsheetml/2006/main" count="460" uniqueCount="172">
  <si>
    <t>去哪儿网酒店预付对账单</t>
  </si>
  <si>
    <t>供应商名称：</t>
  </si>
  <si>
    <t>港丰国际</t>
  </si>
  <si>
    <t>结算周期：</t>
  </si>
  <si>
    <t>2022-02-07至2022-02-13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</si>
  <si>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</si>
  <si>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</si>
  <si>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</si>
  <si>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</si>
  <si>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</si>
  <si>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</si>
  <si>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</si>
  <si>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</si>
  <si>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</si>
  <si>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</si>
  <si>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</si>
  <si>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</si>
  <si>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</si>
  <si>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</si>
  <si>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</si>
  <si>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¥7,797.00</t>
  </si>
  <si>
    <t>¥2,548.00</t>
  </si>
  <si>
    <t>¥499.00</t>
  </si>
  <si>
    <t>¥4,750.00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</si>
  <si>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</si>
  <si>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</si>
  <si>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</si>
  <si>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</si>
  <si>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</si>
  <si>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</si>
  <si>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</si>
  <si>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</si>
  <si>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</si>
  <si>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</si>
  <si>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</si>
  <si>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</si>
  <si>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</si>
  <si>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</si>
  <si>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</si>
  <si>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</si>
  <si>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</si>
  <si>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</si>
  <si>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</si>
  <si>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</si>
  <si>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</si>
  <si>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</si>
  <si>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</si>
  <si>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</si>
  <si>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</si>
  <si>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</si>
  <si>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</si>
  <si>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</si>
  <si>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</si>
  <si>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</si>
  <si>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</si>
  <si>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</si>
  <si>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</si>
  <si>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</si>
  <si>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</si>
  <si>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</si>
  <si>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</si>
  <si>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</si>
  <si>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</si>
  <si>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</si>
  <si>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</si>
  <si>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</si>
  <si>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</si>
  <si>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</si>
  <si>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</si>
  <si>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</si>
  <si>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702899545423</t>
  </si>
  <si>
    <t>2413292</t>
  </si>
  <si>
    <t>酒店预付</t>
  </si>
  <si>
    <t>否</t>
  </si>
  <si>
    <t>普通</t>
  </si>
  <si>
    <t>221914766</t>
  </si>
  <si>
    <t>永利皇宫酒店</t>
  </si>
  <si>
    <t>1619975</t>
  </si>
  <si>
    <t>MU/XIUZHEN|GONG/TONGLIN</t>
  </si>
  <si>
    <t>2022-02-05</t>
  </si>
  <si>
    <t>2022-02-07</t>
  </si>
  <si>
    <t>2022-02-08</t>
  </si>
  <si>
    <t>¥1,065.00</t>
  </si>
  <si>
    <t>¥115.00</t>
  </si>
  <si>
    <t>¥950.00</t>
  </si>
  <si>
    <t>palace double bed room</t>
  </si>
  <si>
    <t>WEBSITE</t>
  </si>
  <si>
    <t>702899059947</t>
  </si>
  <si>
    <t>2413256</t>
  </si>
  <si>
    <t>LIN/WANLING</t>
  </si>
  <si>
    <t>2022-02-09</t>
  </si>
  <si>
    <t>¥1,027.00</t>
  </si>
  <si>
    <t>¥77.00</t>
  </si>
  <si>
    <t>702899132032</t>
  </si>
  <si>
    <t>2413350</t>
  </si>
  <si>
    <t>WANG/YOUJUAN</t>
  </si>
  <si>
    <t>¥2,130.00</t>
  </si>
  <si>
    <t>¥230.00</t>
  </si>
  <si>
    <t>¥1,900.00</t>
  </si>
  <si>
    <t>702903053239</t>
  </si>
  <si>
    <t>2415327</t>
  </si>
  <si>
    <t>158565836</t>
  </si>
  <si>
    <t>诺瓦多姆斯品质酒店</t>
  </si>
  <si>
    <t>HUANG/YUCHEN|HUANG/QIAO</t>
  </si>
  <si>
    <t>2022-03-01</t>
  </si>
  <si>
    <t>2022-03-03</t>
  </si>
  <si>
    <t>¥640.00</t>
  </si>
  <si>
    <t>2022-02-09 08:09:55</t>
  </si>
  <si>
    <t>Double room</t>
  </si>
  <si>
    <t>702902201816</t>
  </si>
  <si>
    <t>2415125</t>
  </si>
  <si>
    <t>238682681</t>
  </si>
  <si>
    <t>东城汽车旅馆</t>
  </si>
  <si>
    <t>Mckinnis/Ethan</t>
  </si>
  <si>
    <t>2022-02-13</t>
  </si>
  <si>
    <t>2022-02-17</t>
  </si>
  <si>
    <t>¥1,908.00</t>
  </si>
  <si>
    <t>2022-02-09 14:33:28</t>
  </si>
  <si>
    <t>Standard Queen Room</t>
  </si>
  <si>
    <t>702899314260</t>
  </si>
  <si>
    <t>2413303</t>
  </si>
  <si>
    <t>WU/QIONG</t>
  </si>
  <si>
    <t>2022-02-10</t>
  </si>
  <si>
    <t>2022-02-11</t>
  </si>
  <si>
    <t>合计</t>
  </si>
  <si>
    <t/>
  </si>
  <si>
    <t>¥5,249.00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</si>
  <si>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</si>
  <si>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</si>
  <si>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</si>
  <si>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</si>
  <si>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</si>
  <si>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</si>
  <si>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</si>
  <si>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</si>
  <si>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</si>
  <si>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A220215111503481</t>
  </si>
  <si>
    <r>
      <t>总计：</t>
    </r>
    <r>
      <rPr>
        <sz val="10"/>
        <rFont val="Arial"/>
        <charset val="134"/>
      </rPr>
      <t>4750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</si>
  <si>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</si>
  <si>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</si>
  <si>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</si>
  <si>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</si>
  <si>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</si>
  <si>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</si>
  <si>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</si>
  <si>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</si>
  <si>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</si>
  <si>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</si>
  <si>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</si>
  <si>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</si>
  <si>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</si>
  <si>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</si>
  <si>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</si>
  <si>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</si>
  <si>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澳门永利皇宫酒店</t>
  </si>
  <si>
    <t>WANG YOUJUAN</t>
  </si>
  <si>
    <t>退房日周结</t>
  </si>
  <si>
    <t>1900.00</t>
  </si>
  <si>
    <t>RMB</t>
  </si>
  <si>
    <t>0</t>
  </si>
  <si>
    <t>0.00</t>
  </si>
  <si>
    <t>去哪儿直连</t>
  </si>
  <si>
    <t>2022-02-05 16:26:13</t>
  </si>
  <si>
    <t>汇智国际旅游发展有限公司</t>
  </si>
  <si>
    <t>直采</t>
  </si>
  <si>
    <t>WU QIONG</t>
  </si>
  <si>
    <t>950.00</t>
  </si>
  <si>
    <t>2022-02-05 15:03:22</t>
  </si>
  <si>
    <t>MU XIUZHEN,GONG TONGLIN</t>
  </si>
  <si>
    <t>2022-02-05 14:48:05</t>
  </si>
  <si>
    <t>LIN WANLING</t>
  </si>
  <si>
    <t>2022-02-05 13:14:59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</si>
</sst>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14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6" fillId="7" borderId="12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6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81</v>
      </c>
      <c r="P3" s="7" t="s">
        <v>90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84</v>
      </c>
      <c r="AD3" t="s">
        <v>6</v>
      </c>
      <c r="AE3" t="s">
        <v>85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93</v>
      </c>
      <c r="B4" s="6" t="s">
        <v>94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75</v>
      </c>
      <c r="H4" s="7" t="s">
        <v>76</v>
      </c>
      <c r="I4" s="7" t="s">
        <v>77</v>
      </c>
      <c r="J4" s="7" t="s">
        <v>2</v>
      </c>
      <c r="K4" s="7" t="s">
        <v>95</v>
      </c>
      <c r="L4" s="7">
        <v>1</v>
      </c>
      <c r="M4" s="7">
        <v>2</v>
      </c>
      <c r="N4" s="7" t="s">
        <v>79</v>
      </c>
      <c r="O4" s="7" t="s">
        <v>80</v>
      </c>
      <c r="P4" s="7" t="s">
        <v>90</v>
      </c>
      <c r="Q4" s="7"/>
      <c r="R4" s="10" t="s">
        <v>96</v>
      </c>
      <c r="S4" s="11" t="s">
        <v>19</v>
      </c>
      <c r="T4" s="7"/>
      <c r="U4" s="10" t="s">
        <v>19</v>
      </c>
      <c r="V4" s="10" t="s">
        <v>96</v>
      </c>
      <c r="W4" s="11" t="s">
        <v>97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98</v>
      </c>
      <c r="AD4" t="s">
        <v>6</v>
      </c>
      <c r="AE4" t="s">
        <v>85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99</v>
      </c>
      <c r="B5" s="6" t="s">
        <v>100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101</v>
      </c>
      <c r="H5" s="7" t="s">
        <v>102</v>
      </c>
      <c r="I5" s="7" t="s">
        <v>77</v>
      </c>
      <c r="J5" s="7" t="s">
        <v>2</v>
      </c>
      <c r="K5" s="7" t="s">
        <v>103</v>
      </c>
      <c r="L5" s="7">
        <v>1</v>
      </c>
      <c r="M5" s="7">
        <v>2</v>
      </c>
      <c r="N5" s="7" t="s">
        <v>90</v>
      </c>
      <c r="O5" s="7" t="s">
        <v>104</v>
      </c>
      <c r="P5" s="7" t="s">
        <v>105</v>
      </c>
      <c r="Q5" s="7"/>
      <c r="R5" s="10" t="s">
        <v>106</v>
      </c>
      <c r="S5" s="11" t="s">
        <v>106</v>
      </c>
      <c r="T5" s="7" t="s">
        <v>107</v>
      </c>
      <c r="U5" s="10" t="s">
        <v>19</v>
      </c>
      <c r="V5" s="10" t="s">
        <v>19</v>
      </c>
      <c r="W5" s="11" t="s">
        <v>19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19</v>
      </c>
      <c r="AD5" t="s">
        <v>6</v>
      </c>
      <c r="AE5" t="s">
        <v>108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109</v>
      </c>
      <c r="B6" s="6" t="s">
        <v>110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111</v>
      </c>
      <c r="H6" s="7" t="s">
        <v>112</v>
      </c>
      <c r="I6" s="7" t="s">
        <v>77</v>
      </c>
      <c r="J6" s="7" t="s">
        <v>2</v>
      </c>
      <c r="K6" s="7" t="s">
        <v>113</v>
      </c>
      <c r="L6" s="7">
        <v>1</v>
      </c>
      <c r="M6" s="7">
        <v>4</v>
      </c>
      <c r="N6" s="7" t="s">
        <v>81</v>
      </c>
      <c r="O6" s="7" t="s">
        <v>114</v>
      </c>
      <c r="P6" s="7" t="s">
        <v>115</v>
      </c>
      <c r="Q6" s="7"/>
      <c r="R6" s="10" t="s">
        <v>116</v>
      </c>
      <c r="S6" s="11" t="s">
        <v>116</v>
      </c>
      <c r="T6" s="7" t="s">
        <v>117</v>
      </c>
      <c r="U6" s="10" t="s">
        <v>19</v>
      </c>
      <c r="V6" s="10" t="s">
        <v>19</v>
      </c>
      <c r="W6" s="11" t="s">
        <v>19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19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 t="s">
        <v>120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75</v>
      </c>
      <c r="H7" s="7" t="s">
        <v>76</v>
      </c>
      <c r="I7" s="7" t="s">
        <v>77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122</v>
      </c>
      <c r="P7" s="7" t="s">
        <v>123</v>
      </c>
      <c r="Q7" s="7"/>
      <c r="R7" s="10" t="s">
        <v>91</v>
      </c>
      <c r="S7" s="11" t="s">
        <v>19</v>
      </c>
      <c r="T7" s="7"/>
      <c r="U7" s="10" t="s">
        <v>19</v>
      </c>
      <c r="V7" s="10" t="s">
        <v>91</v>
      </c>
      <c r="W7" s="11" t="s">
        <v>92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84</v>
      </c>
      <c r="AD7" t="s">
        <v>6</v>
      </c>
      <c r="AE7" t="s">
        <v>85</v>
      </c>
      <c r="AF7" t="s">
        <v>86</v>
      </c>
      <c r="AG7" t="s">
        <v>73</v>
      </c>
      <c r="AH7" t="s">
        <v>19</v>
      </c>
    </row>
    <row r="8" customHeight="1" spans="1:32">
      <c r="A8" s="9" t="s">
        <v>124</v>
      </c>
      <c r="B8" s="9"/>
      <c r="C8" s="9" t="s">
        <v>125</v>
      </c>
      <c r="D8" s="9"/>
      <c r="E8" s="9"/>
      <c r="F8" s="9"/>
      <c r="G8" s="9" t="s">
        <v>125</v>
      </c>
      <c r="H8" s="9" t="s">
        <v>125</v>
      </c>
      <c r="I8" s="9" t="s">
        <v>125</v>
      </c>
      <c r="J8" s="9" t="s">
        <v>125</v>
      </c>
      <c r="K8" s="9" t="s">
        <v>125</v>
      </c>
      <c r="L8" s="9" t="s">
        <v>125</v>
      </c>
      <c r="M8" s="9" t="s">
        <v>125</v>
      </c>
      <c r="N8" s="9" t="s">
        <v>125</v>
      </c>
      <c r="O8" s="9" t="s">
        <v>125</v>
      </c>
      <c r="P8" s="9" t="s">
        <v>125</v>
      </c>
      <c r="Q8" s="9"/>
      <c r="R8" s="12" t="s">
        <v>20</v>
      </c>
      <c r="S8" s="12" t="s">
        <v>21</v>
      </c>
      <c r="T8" s="9" t="s">
        <v>125</v>
      </c>
      <c r="U8" s="12"/>
      <c r="V8" s="12" t="s">
        <v>126</v>
      </c>
      <c r="W8" s="12" t="s">
        <v>22</v>
      </c>
      <c r="X8" s="12"/>
      <c r="Y8" s="12"/>
      <c r="Z8" s="12"/>
      <c r="AA8" s="9"/>
      <c r="AB8" s="12"/>
      <c r="AC8" s="9"/>
      <c r="AD8" s="9" t="s">
        <v>125</v>
      </c>
      <c r="AE8" s="9"/>
      <c r="AF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127</v>
      </c>
      <c r="B1" s="4" t="s">
        <v>128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129</v>
      </c>
      <c r="H1" s="4" t="s">
        <v>130</v>
      </c>
      <c r="I1" s="4" t="s">
        <v>13</v>
      </c>
      <c r="J1" s="4" t="s">
        <v>17</v>
      </c>
      <c r="K1" s="4" t="s">
        <v>18</v>
      </c>
      <c r="L1" s="8" t="s">
        <v>131</v>
      </c>
      <c r="M1" s="4" t="s">
        <v>132</v>
      </c>
      <c r="N1" s="4" t="s">
        <v>133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135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950</v>
      </c>
      <c r="E2" t="str">
        <f>VLOOKUP(A2,HOP!A:L,12,0)</f>
        <v>950.00</v>
      </c>
      <c r="F2" t="str">
        <f>VLOOKUP(A2,HOP!A:C,3,0)</f>
        <v>2413292</v>
      </c>
      <c r="G2">
        <f>D2-E2</f>
        <v>0</v>
      </c>
      <c r="H2" t="str">
        <f>$H$1&amp;F2</f>
        <v>，2413292</v>
      </c>
      <c r="I2" t="str">
        <f>VLOOKUP(A2,HOP!A:T,20,0)</f>
        <v>直采</v>
      </c>
    </row>
    <row r="3" ht="14.25" customHeight="1" spans="1:9">
      <c r="A3" s="6" t="s">
        <v>87</v>
      </c>
      <c r="B3" s="7" t="s">
        <v>81</v>
      </c>
      <c r="C3" s="7" t="s">
        <v>90</v>
      </c>
      <c r="D3" s="3">
        <v>950</v>
      </c>
      <c r="E3" t="str">
        <f>VLOOKUP(A3,HOP!A:L,12,0)</f>
        <v>950.00</v>
      </c>
      <c r="F3" t="str">
        <f>VLOOKUP(A3,HOP!A:C,3,0)</f>
        <v>2413256</v>
      </c>
      <c r="G3">
        <f>D3-E3</f>
        <v>0</v>
      </c>
      <c r="H3" t="str">
        <f>$H$1&amp;F3</f>
        <v>，2413256</v>
      </c>
      <c r="I3" t="str">
        <f>VLOOKUP(A3,HOP!A:T,20,0)</f>
        <v>直采</v>
      </c>
    </row>
    <row r="4" ht="14.25" customHeight="1" spans="1:9">
      <c r="A4" s="6" t="s">
        <v>93</v>
      </c>
      <c r="B4" s="7" t="s">
        <v>80</v>
      </c>
      <c r="C4" s="7" t="s">
        <v>90</v>
      </c>
      <c r="D4" s="3">
        <v>1900</v>
      </c>
      <c r="E4" t="str">
        <f>VLOOKUP(A4,HOP!A:L,12,0)</f>
        <v>1900.00</v>
      </c>
      <c r="F4" t="str">
        <f>VLOOKUP(A4,HOP!A:C,3,0)</f>
        <v>2413350</v>
      </c>
      <c r="G4">
        <f>D4-E4</f>
        <v>0</v>
      </c>
      <c r="H4" t="str">
        <f>$H$1&amp;F4</f>
        <v>，2413350</v>
      </c>
      <c r="I4" t="str">
        <f>VLOOKUP(A4,HOP!A:T,20,0)</f>
        <v>直采</v>
      </c>
    </row>
    <row r="5" ht="14.25" hidden="1" customHeight="1" spans="1:9">
      <c r="A5" s="6" t="s">
        <v>99</v>
      </c>
      <c r="B5" s="7" t="s">
        <v>104</v>
      </c>
      <c r="C5" s="7" t="s">
        <v>105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>D5-E5</f>
        <v>#N/A</v>
      </c>
      <c r="H5" t="e">
        <f>$H$1&amp;F5</f>
        <v>#N/A</v>
      </c>
      <c r="I5" t="e">
        <f>VLOOKUP(A5,HOP!A:T,20,0)</f>
        <v>#N/A</v>
      </c>
    </row>
    <row r="6" ht="14.25" hidden="1" customHeight="1" spans="1:9">
      <c r="A6" s="6" t="s">
        <v>109</v>
      </c>
      <c r="B6" s="7" t="s">
        <v>114</v>
      </c>
      <c r="C6" s="7" t="s">
        <v>115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>D6-E6</f>
        <v>#N/A</v>
      </c>
      <c r="H6" t="e">
        <f>$H$1&amp;F6</f>
        <v>#N/A</v>
      </c>
      <c r="I6" t="e">
        <f>VLOOKUP(A6,HOP!A:T,20,0)</f>
        <v>#N/A</v>
      </c>
    </row>
    <row r="7" ht="14.25" customHeight="1" spans="1:9">
      <c r="A7" s="6" t="s">
        <v>119</v>
      </c>
      <c r="B7" s="7" t="s">
        <v>122</v>
      </c>
      <c r="C7" s="7" t="s">
        <v>123</v>
      </c>
      <c r="D7" s="3">
        <v>950</v>
      </c>
      <c r="E7" t="str">
        <f>VLOOKUP(A7,HOP!A:L,12,0)</f>
        <v>950.00</v>
      </c>
      <c r="F7" t="str">
        <f>VLOOKUP(A7,HOP!A:C,3,0)</f>
        <v>2413303</v>
      </c>
      <c r="G7">
        <f>D7-E7</f>
        <v>0</v>
      </c>
      <c r="H7" t="str">
        <f>$H$1&amp;F7</f>
        <v>，2413303</v>
      </c>
      <c r="I7" t="str">
        <f>VLOOKUP(A7,HOP!A:T,20,0)</f>
        <v>直采</v>
      </c>
    </row>
    <row r="9" spans="4:4">
      <c r="D9" s="3">
        <f>SUM(D2:D8)</f>
        <v>4750</v>
      </c>
    </row>
    <row r="12" spans="1:1">
      <c r="A12" t="s">
        <v>136</v>
      </c>
    </row>
    <row r="13" spans="1:1">
      <c r="A13" s="5" t="s">
        <v>137</v>
      </c>
    </row>
  </sheetData>
  <autoFilter ref="A1:I7">
    <filterColumn colId="3">
      <customFilters>
        <customFilter operator="equal" val="950.00"/>
        <customFilter operator="equal" val="1,900.00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138</v>
      </c>
      <c r="B1" s="2" t="s">
        <v>139</v>
      </c>
      <c r="C1" s="2" t="s">
        <v>140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</row>
    <row r="2" s="1" customFormat="1" spans="1:20">
      <c r="A2" s="1" t="s">
        <v>93</v>
      </c>
      <c r="B2" s="1" t="s">
        <v>79</v>
      </c>
      <c r="C2" s="1" t="s">
        <v>94</v>
      </c>
      <c r="D2" s="1" t="s">
        <v>154</v>
      </c>
      <c r="E2" s="1" t="s">
        <v>155</v>
      </c>
      <c r="F2" s="1" t="s">
        <v>80</v>
      </c>
      <c r="G2" s="1" t="s">
        <v>90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73</v>
      </c>
      <c r="S2" s="1" t="s">
        <v>163</v>
      </c>
      <c r="T2" s="1" t="s">
        <v>164</v>
      </c>
    </row>
    <row r="3" s="1" customFormat="1" spans="1:20">
      <c r="A3" s="1" t="s">
        <v>119</v>
      </c>
      <c r="B3" s="1" t="s">
        <v>79</v>
      </c>
      <c r="C3" s="1" t="s">
        <v>120</v>
      </c>
      <c r="D3" s="1" t="s">
        <v>154</v>
      </c>
      <c r="E3" s="1" t="s">
        <v>165</v>
      </c>
      <c r="F3" s="1" t="s">
        <v>122</v>
      </c>
      <c r="G3" s="1" t="s">
        <v>123</v>
      </c>
      <c r="H3" s="1" t="s">
        <v>156</v>
      </c>
      <c r="I3" s="1" t="s">
        <v>166</v>
      </c>
      <c r="J3" s="1" t="s">
        <v>158</v>
      </c>
      <c r="K3" s="1" t="s">
        <v>166</v>
      </c>
      <c r="L3" s="1" t="s">
        <v>166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167</v>
      </c>
      <c r="R3" s="1" t="s">
        <v>73</v>
      </c>
      <c r="S3" s="1" t="s">
        <v>163</v>
      </c>
      <c r="T3" s="1" t="s">
        <v>164</v>
      </c>
    </row>
    <row r="4" s="1" customFormat="1" spans="1:20">
      <c r="A4" s="1" t="s">
        <v>70</v>
      </c>
      <c r="B4" s="1" t="s">
        <v>79</v>
      </c>
      <c r="C4" s="1" t="s">
        <v>71</v>
      </c>
      <c r="D4" s="1" t="s">
        <v>154</v>
      </c>
      <c r="E4" s="1" t="s">
        <v>168</v>
      </c>
      <c r="F4" s="1" t="s">
        <v>80</v>
      </c>
      <c r="G4" s="1" t="s">
        <v>81</v>
      </c>
      <c r="H4" s="1" t="s">
        <v>156</v>
      </c>
      <c r="I4" s="1" t="s">
        <v>166</v>
      </c>
      <c r="J4" s="1" t="s">
        <v>158</v>
      </c>
      <c r="K4" s="1" t="s">
        <v>166</v>
      </c>
      <c r="L4" s="1" t="s">
        <v>166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169</v>
      </c>
      <c r="R4" s="1" t="s">
        <v>73</v>
      </c>
      <c r="S4" s="1" t="s">
        <v>163</v>
      </c>
      <c r="T4" s="1" t="s">
        <v>164</v>
      </c>
    </row>
    <row r="5" s="1" customFormat="1" spans="1:20">
      <c r="A5" s="1" t="s">
        <v>87</v>
      </c>
      <c r="B5" s="1" t="s">
        <v>79</v>
      </c>
      <c r="C5" s="1" t="s">
        <v>88</v>
      </c>
      <c r="D5" s="1" t="s">
        <v>154</v>
      </c>
      <c r="E5" s="1" t="s">
        <v>170</v>
      </c>
      <c r="F5" s="1" t="s">
        <v>81</v>
      </c>
      <c r="G5" s="1" t="s">
        <v>90</v>
      </c>
      <c r="H5" s="1" t="s">
        <v>156</v>
      </c>
      <c r="I5" s="1" t="s">
        <v>166</v>
      </c>
      <c r="J5" s="1" t="s">
        <v>158</v>
      </c>
      <c r="K5" s="1" t="s">
        <v>166</v>
      </c>
      <c r="L5" s="1" t="s">
        <v>166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171</v>
      </c>
      <c r="R5" s="1" t="s">
        <v>73</v>
      </c>
      <c r="S5" s="1" t="s">
        <v>163</v>
      </c>
      <c r="T5" s="1" t="s">
        <v>164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2022-02-15T03:14:07Z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C9C323776C5040DFB36BC65FBF79CCE2</vt:lpwstr>
  </property>
</Properties>
</file>