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<sst xmlns="http://schemas.openxmlformats.org/spreadsheetml/2006/main" count="341" uniqueCount="155">
  <si>
    <t>去哪儿网酒店预付对账单</t>
  </si>
  <si>
    <t>供应商名称：</t>
  </si>
  <si>
    <t>趣悠游</t>
  </si>
  <si>
    <t>结算周期：</t>
  </si>
  <si>
    <t>2022-02-07至2022-02-13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</si>
  <si>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</si>
  <si>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</si>
  <si>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</si>
  <si>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</si>
  <si>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</si>
  <si>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</si>
  <si>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</si>
  <si>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</si>
  <si>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</si>
  <si>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</si>
  <si>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</si>
  <si>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</si>
  <si>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</si>
  <si>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</si>
  <si>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</si>
  <si>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¥2,367.00</t>
  </si>
  <si>
    <t>¥200.00</t>
  </si>
  <si>
    <t>¥2,167.00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</si>
  <si>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</si>
  <si>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</si>
  <si>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</si>
  <si>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</si>
  <si>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</si>
  <si>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</si>
  <si>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</si>
  <si>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</si>
  <si>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</si>
  <si>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</si>
  <si>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</si>
  <si>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</si>
  <si>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</si>
  <si>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</si>
  <si>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</si>
  <si>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</si>
  <si>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</si>
  <si>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</si>
  <si>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</si>
  <si>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</si>
  <si>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</si>
  <si>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</si>
  <si>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</si>
  <si>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</si>
  <si>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</si>
  <si>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</si>
  <si>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</si>
  <si>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</si>
  <si>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</si>
  <si>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</si>
  <si>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</si>
  <si>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</si>
  <si>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</si>
  <si>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</si>
  <si>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</si>
  <si>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</si>
  <si>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</si>
  <si>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</si>
  <si>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</si>
  <si>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</si>
  <si>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</si>
  <si>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</si>
  <si>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</si>
  <si>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</si>
  <si>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</si>
  <si>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</si>
  <si>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702894190860</t>
  </si>
  <si>
    <t>2411061</t>
  </si>
  <si>
    <t>酒店预付</t>
  </si>
  <si>
    <t>否</t>
  </si>
  <si>
    <t>普通</t>
  </si>
  <si>
    <t>221888783</t>
  </si>
  <si>
    <t>香港君立酒店</t>
  </si>
  <si>
    <t>1626188</t>
  </si>
  <si>
    <t>BAO/QIANQIAN</t>
  </si>
  <si>
    <t>2022-01-31</t>
  </si>
  <si>
    <t>2022-02-06</t>
  </si>
  <si>
    <t>2022-02-08</t>
  </si>
  <si>
    <t>¥608.00</t>
  </si>
  <si>
    <t>¥58.00</t>
  </si>
  <si>
    <t>¥550.00</t>
  </si>
  <si>
    <t>Comfy Double Room</t>
  </si>
  <si>
    <t>WEBSITE</t>
  </si>
  <si>
    <t>702901064275</t>
  </si>
  <si>
    <t>2414309</t>
  </si>
  <si>
    <t>197295179</t>
  </si>
  <si>
    <t>曼谷铂尔曼皇权酒店 (SHA Plus+)</t>
  </si>
  <si>
    <t>YU/ANG</t>
  </si>
  <si>
    <t>2022-02-07</t>
  </si>
  <si>
    <t>¥367.00</t>
  </si>
  <si>
    <t>¥36.00</t>
  </si>
  <si>
    <t>¥331.00</t>
  </si>
  <si>
    <t>Superior Room</t>
  </si>
  <si>
    <t>702843927044</t>
  </si>
  <si>
    <t>2336498</t>
  </si>
  <si>
    <t>221877203</t>
  </si>
  <si>
    <t>澳门喜来登大酒店</t>
  </si>
  <si>
    <t>YU/JIAMEI|ZHANG/YUANZUO</t>
  </si>
  <si>
    <t>2021-12-11</t>
  </si>
  <si>
    <t>2022-02-09</t>
  </si>
  <si>
    <t>¥1,392.00</t>
  </si>
  <si>
    <t>¥106.00</t>
  </si>
  <si>
    <t>¥1,286.00</t>
  </si>
  <si>
    <t>Deluxe, Guest room, 2 Twin/Single Bed(s)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</si>
  <si>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</si>
  <si>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</si>
  <si>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</si>
  <si>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</si>
  <si>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</si>
  <si>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</si>
  <si>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</si>
  <si>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</si>
  <si>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</si>
  <si>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</si>
  <si>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</si>
  <si>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A220215111815481</t>
  </si>
  <si>
    <t>A220215111835481</t>
  </si>
  <si>
    <r>
      <t>总计：</t>
    </r>
    <r>
      <rPr>
        <sz val="10"/>
        <rFont val="Arial"/>
        <charset val="134"/>
      </rPr>
      <t>2167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</si>
  <si>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</si>
  <si>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</si>
  <si>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</si>
  <si>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</si>
  <si>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</si>
  <si>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</si>
  <si>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</si>
  <si>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</si>
  <si>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</si>
  <si>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</si>
  <si>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</si>
  <si>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</si>
  <si>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</si>
  <si>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</si>
  <si>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</si>
  <si>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</si>
  <si>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曼谷铂尔曼皇权酒店</t>
  </si>
  <si>
    <t>YU ANG</t>
  </si>
  <si>
    <t>退房日周结</t>
  </si>
  <si>
    <t>331.00</t>
  </si>
  <si>
    <t>RMB</t>
  </si>
  <si>
    <t>0</t>
  </si>
  <si>
    <t>0.00</t>
  </si>
  <si>
    <t>趣悠游国际直连</t>
  </si>
  <si>
    <t>2022-02-07 15:08:46</t>
  </si>
  <si>
    <t>广州汇登信息科技有限公司</t>
  </si>
  <si>
    <t>直采</t>
  </si>
  <si>
    <t>BAO QIANQIAN</t>
  </si>
  <si>
    <t>550.00</t>
  </si>
  <si>
    <t>2022-01-31 00:21:24</t>
  </si>
  <si>
    <t>直连</t>
  </si>
  <si>
    <t>YU JIAMEI,ZHANG YUANZUO</t>
  </si>
  <si>
    <t>1286.00</t>
  </si>
  <si>
    <t>2021-12-11 20:25:10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</si>
</sst>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9" borderId="16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80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2</v>
      </c>
      <c r="M4" s="7">
        <v>1</v>
      </c>
      <c r="N4" s="7" t="s">
        <v>101</v>
      </c>
      <c r="O4" s="7" t="s">
        <v>80</v>
      </c>
      <c r="P4" s="7" t="s">
        <v>102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customHeight="1" spans="1:32">
      <c r="A5" s="10" t="s">
        <v>107</v>
      </c>
      <c r="B5" s="10"/>
      <c r="C5" s="10" t="s">
        <v>108</v>
      </c>
      <c r="D5" s="10"/>
      <c r="E5" s="10"/>
      <c r="F5" s="10"/>
      <c r="G5" s="10" t="s">
        <v>108</v>
      </c>
      <c r="H5" s="10" t="s">
        <v>108</v>
      </c>
      <c r="I5" s="10" t="s">
        <v>108</v>
      </c>
      <c r="J5" s="10" t="s">
        <v>108</v>
      </c>
      <c r="K5" s="10" t="s">
        <v>108</v>
      </c>
      <c r="L5" s="10" t="s">
        <v>108</v>
      </c>
      <c r="M5" s="10" t="s">
        <v>108</v>
      </c>
      <c r="N5" s="10" t="s">
        <v>108</v>
      </c>
      <c r="O5" s="10" t="s">
        <v>108</v>
      </c>
      <c r="P5" s="10" t="s">
        <v>108</v>
      </c>
      <c r="Q5" s="10"/>
      <c r="R5" s="13" t="s">
        <v>20</v>
      </c>
      <c r="S5" s="13" t="s">
        <v>19</v>
      </c>
      <c r="T5" s="10" t="s">
        <v>108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108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</v>
      </c>
      <c r="B1" s="4" t="s">
        <v>110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111</v>
      </c>
      <c r="H1" s="4" t="s">
        <v>112</v>
      </c>
      <c r="I1" s="4" t="s">
        <v>13</v>
      </c>
      <c r="J1" s="4" t="s">
        <v>17</v>
      </c>
      <c r="K1" s="4" t="s">
        <v>18</v>
      </c>
      <c r="L1" s="9" t="s">
        <v>113</v>
      </c>
      <c r="M1" s="4" t="s">
        <v>114</v>
      </c>
      <c r="N1" s="4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C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550</v>
      </c>
      <c r="E2" t="str">
        <f>VLOOKUP(A2,HOP!A:L,12,0)</f>
        <v>550.00</v>
      </c>
      <c r="F2" t="str">
        <f>VLOOKUP(A2,HOP!A:C,3,0)</f>
        <v>2411061</v>
      </c>
      <c r="G2">
        <f>D2-E2</f>
        <v>0</v>
      </c>
      <c r="H2" t="str">
        <f>$H$1&amp;F2</f>
        <v>，2411061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331</v>
      </c>
      <c r="E3" t="str">
        <f>VLOOKUP(A3,HOP!A:L,12,0)</f>
        <v>331.00</v>
      </c>
      <c r="F3" t="str">
        <f>VLOOKUP(A3,HOP!A:C,3,0)</f>
        <v>2414309</v>
      </c>
      <c r="G3">
        <f>D3-E3</f>
        <v>0</v>
      </c>
      <c r="H3" t="str">
        <f>$H$1&amp;F3</f>
        <v>，2414309</v>
      </c>
      <c r="I3" t="str">
        <f>VLOOKUP(A3,HOP!A:T,20,0)</f>
        <v>直采</v>
      </c>
    </row>
    <row r="4" ht="14.25" customHeight="1" spans="1:9">
      <c r="A4" s="6" t="s">
        <v>96</v>
      </c>
      <c r="B4" s="7" t="s">
        <v>80</v>
      </c>
      <c r="C4" s="7" t="s">
        <v>102</v>
      </c>
      <c r="D4" s="3">
        <v>1286</v>
      </c>
      <c r="E4" t="str">
        <f>VLOOKUP(A4,HOP!A:L,12,0)</f>
        <v>1286.00</v>
      </c>
      <c r="F4" t="str">
        <f>VLOOKUP(A4,HOP!A:C,3,0)</f>
        <v>2336498</v>
      </c>
      <c r="G4">
        <f>D4-E4</f>
        <v>0</v>
      </c>
      <c r="H4" t="str">
        <f>$H$1&amp;F4</f>
        <v>，2336498</v>
      </c>
      <c r="I4" t="str">
        <f>VLOOKUP(A4,HOP!A:T,20,0)</f>
        <v>直连</v>
      </c>
    </row>
    <row r="6" spans="4:4">
      <c r="D6" s="3">
        <f>SUM(D2:D5)</f>
        <v>2167</v>
      </c>
    </row>
    <row r="7" ht="14.25" spans="4:4">
      <c r="D7" s="8" t="s">
        <v>22</v>
      </c>
    </row>
    <row r="10" spans="1:3">
      <c r="A10" t="s">
        <v>118</v>
      </c>
      <c r="C10">
        <v>331</v>
      </c>
    </row>
    <row r="11" spans="1:3">
      <c r="A11" t="s">
        <v>119</v>
      </c>
      <c r="C11">
        <v>1836</v>
      </c>
    </row>
    <row r="12" spans="1:3">
      <c r="A12" s="5" t="s">
        <v>120</v>
      </c>
      <c r="C12">
        <f>SUM(C10:C11)</f>
        <v>2167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121</v>
      </c>
      <c r="B1" s="2" t="s">
        <v>122</v>
      </c>
      <c r="C1" s="2" t="s">
        <v>123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1" t="s">
        <v>86</v>
      </c>
      <c r="B2" s="1" t="s">
        <v>91</v>
      </c>
      <c r="C2" s="1" t="s">
        <v>87</v>
      </c>
      <c r="D2" s="1" t="s">
        <v>137</v>
      </c>
      <c r="E2" s="1" t="s">
        <v>138</v>
      </c>
      <c r="F2" s="1" t="s">
        <v>91</v>
      </c>
      <c r="G2" s="1" t="s">
        <v>80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72</v>
      </c>
      <c r="S2" s="1" t="s">
        <v>146</v>
      </c>
      <c r="T2" s="1" t="s">
        <v>147</v>
      </c>
    </row>
    <row r="3" s="1" customFormat="1" spans="1:20">
      <c r="A3" s="1" t="s">
        <v>69</v>
      </c>
      <c r="B3" s="1" t="s">
        <v>78</v>
      </c>
      <c r="C3" s="1" t="s">
        <v>70</v>
      </c>
      <c r="D3" s="1" t="s">
        <v>75</v>
      </c>
      <c r="E3" s="1" t="s">
        <v>148</v>
      </c>
      <c r="F3" s="1" t="s">
        <v>79</v>
      </c>
      <c r="G3" s="1" t="s">
        <v>80</v>
      </c>
      <c r="H3" s="1" t="s">
        <v>139</v>
      </c>
      <c r="I3" s="1" t="s">
        <v>149</v>
      </c>
      <c r="J3" s="1" t="s">
        <v>141</v>
      </c>
      <c r="K3" s="1" t="s">
        <v>149</v>
      </c>
      <c r="L3" s="1" t="s">
        <v>149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150</v>
      </c>
      <c r="R3" s="1" t="s">
        <v>72</v>
      </c>
      <c r="S3" s="1" t="s">
        <v>146</v>
      </c>
      <c r="T3" s="1" t="s">
        <v>151</v>
      </c>
    </row>
    <row r="4" s="1" customFormat="1" spans="1:20">
      <c r="A4" s="1" t="s">
        <v>96</v>
      </c>
      <c r="B4" s="1" t="s">
        <v>101</v>
      </c>
      <c r="C4" s="1" t="s">
        <v>97</v>
      </c>
      <c r="D4" s="1" t="s">
        <v>99</v>
      </c>
      <c r="E4" s="1" t="s">
        <v>152</v>
      </c>
      <c r="F4" s="1" t="s">
        <v>80</v>
      </c>
      <c r="G4" s="1" t="s">
        <v>102</v>
      </c>
      <c r="H4" s="1" t="s">
        <v>139</v>
      </c>
      <c r="I4" s="1" t="s">
        <v>153</v>
      </c>
      <c r="J4" s="1" t="s">
        <v>141</v>
      </c>
      <c r="K4" s="1" t="s">
        <v>153</v>
      </c>
      <c r="L4" s="1" t="s">
        <v>153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154</v>
      </c>
      <c r="R4" s="1" t="s">
        <v>72</v>
      </c>
      <c r="S4" s="1" t="s">
        <v>146</v>
      </c>
      <c r="T4" s="1" t="s">
        <v>151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2022-02-15T03:18:06Z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2DEDE11544F746FAA994F3E4F76B6DF7</vt:lpwstr>
  </property>
</Properties>
</file>