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对账!$A$1:$I$7</definedName>
  </definedNames>
  <calcPr calcId="144525"/>
</workbook>
</file>

<file path=xl/sharedStrings.xml><?xml version="1.0" encoding="utf-8"?>
<sst xmlns="http://schemas.openxmlformats.org/spreadsheetml/2006/main" count="493" uniqueCount="183">
  <si>
    <t>去哪儿网酒店预付对账单</t>
  </si>
  <si>
    <t>供应商名称：</t>
  </si>
  <si>
    <t>趣游游</t>
  </si>
  <si>
    <t>结算周期：</t>
  </si>
  <si>
    <t>2022-02-07至2022-02-13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</si>
  <si>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</si>
  <si>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</si>
  <si>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</si>
  <si>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</si>
  <si>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</si>
  <si>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</si>
  <si>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</si>
  <si>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</si>
  <si>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</si>
  <si>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</si>
  <si>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</si>
  <si>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</si>
  <si>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</si>
  <si>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</si>
  <si>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</si>
  <si>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¥3,095.00</t>
  </si>
  <si>
    <t>¥454.00</t>
  </si>
  <si>
    <t>¥2,641.00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</si>
  <si>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</si>
  <si>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</si>
  <si>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</si>
  <si>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</si>
  <si>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</si>
  <si>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</si>
  <si>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</si>
  <si>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</si>
  <si>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</si>
  <si>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</si>
  <si>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</si>
  <si>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</si>
  <si>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</si>
  <si>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</si>
  <si>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</si>
  <si>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</si>
  <si>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</si>
  <si>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</si>
  <si>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</si>
  <si>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</si>
  <si>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</si>
  <si>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</si>
  <si>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</si>
  <si>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</si>
  <si>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</si>
  <si>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</si>
  <si>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</si>
  <si>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</si>
  <si>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</si>
  <si>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</si>
  <si>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</si>
  <si>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</si>
  <si>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</si>
  <si>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</si>
  <si>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</si>
  <si>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</si>
  <si>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</si>
  <si>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</si>
  <si>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</si>
  <si>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</si>
  <si>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</si>
  <si>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</si>
  <si>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</si>
  <si>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</si>
  <si>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</si>
  <si>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</si>
  <si>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102903985379</t>
  </si>
  <si>
    <t>酒店预付</t>
  </si>
  <si>
    <t>否</t>
  </si>
  <si>
    <t>普通</t>
  </si>
  <si>
    <t>311249590</t>
  </si>
  <si>
    <t>琼海官塘假日度假酒店</t>
  </si>
  <si>
    <t>1638814</t>
  </si>
  <si>
    <t>何梅</t>
  </si>
  <si>
    <t>2022-02-09</t>
  </si>
  <si>
    <t>2022-02-10</t>
  </si>
  <si>
    <t>2022-02-11</t>
  </si>
  <si>
    <t>¥940.00</t>
  </si>
  <si>
    <t>¥123.00</t>
  </si>
  <si>
    <t>¥817.00</t>
  </si>
  <si>
    <t>高级房</t>
  </si>
  <si>
    <t>WEBSITE</t>
  </si>
  <si>
    <t>102904335459</t>
  </si>
  <si>
    <t>364866381</t>
  </si>
  <si>
    <t>贵阳索菲智慧酒店</t>
  </si>
  <si>
    <t>张瑜</t>
  </si>
  <si>
    <t>¥172.00</t>
  </si>
  <si>
    <t>¥23.00</t>
  </si>
  <si>
    <t>¥149.00</t>
  </si>
  <si>
    <t>智慧大床房</t>
  </si>
  <si>
    <t>102905586670</t>
  </si>
  <si>
    <t>364867221</t>
  </si>
  <si>
    <t>非繁·长胜酒店(襄阳华中光彩店)</t>
  </si>
  <si>
    <t>李犁</t>
  </si>
  <si>
    <t>2022-02-12</t>
  </si>
  <si>
    <t>¥145.00</t>
  </si>
  <si>
    <t>¥19.00</t>
  </si>
  <si>
    <t>¥126.00</t>
  </si>
  <si>
    <t>惠选大床房</t>
  </si>
  <si>
    <t>102905375160</t>
  </si>
  <si>
    <t>329876095</t>
  </si>
  <si>
    <t>铜仁爱丁堡酒店</t>
  </si>
  <si>
    <t>张翔</t>
  </si>
  <si>
    <t>¥202.00</t>
  </si>
  <si>
    <t>¥27.00</t>
  </si>
  <si>
    <t>¥175.00</t>
  </si>
  <si>
    <t>高级大床房</t>
  </si>
  <si>
    <t>102905617888</t>
  </si>
  <si>
    <t>329872702</t>
  </si>
  <si>
    <t>长沙世纪金源大饭店</t>
  </si>
  <si>
    <t>叶根先|晁成辉</t>
  </si>
  <si>
    <t>¥1,294.00</t>
  </si>
  <si>
    <t>¥216.00</t>
  </si>
  <si>
    <t>¥1,078.00</t>
  </si>
  <si>
    <t>江景高级房(双床)</t>
  </si>
  <si>
    <t>102905222557</t>
  </si>
  <si>
    <t>311237086</t>
  </si>
  <si>
    <t>如家酒店·neo(无锡南禅寺步行街店)</t>
  </si>
  <si>
    <t>洪姗姗|洪克凡</t>
  </si>
  <si>
    <t>2022-02-13</t>
  </si>
  <si>
    <t>¥342.00</t>
  </si>
  <si>
    <t>¥46.00</t>
  </si>
  <si>
    <t>¥296.00</t>
  </si>
  <si>
    <t>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</si>
  <si>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</si>
  <si>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</si>
  <si>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</si>
  <si>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</si>
  <si>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</si>
  <si>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</si>
  <si>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</si>
  <si>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</si>
  <si>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</si>
  <si>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</si>
  <si>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</si>
  <si>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A220215110708481</t>
  </si>
  <si>
    <r>
      <t>总计：</t>
    </r>
    <r>
      <rPr>
        <sz val="10"/>
        <rFont val="Arial"/>
        <charset val="134"/>
      </rPr>
      <t>2641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</si>
  <si>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</si>
  <si>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</si>
  <si>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</si>
  <si>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</si>
  <si>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</si>
  <si>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</si>
  <si>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</si>
  <si>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</si>
  <si>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</si>
  <si>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</si>
  <si>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</si>
  <si>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</si>
  <si>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</si>
  <si>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</si>
  <si>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</si>
  <si>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</si>
  <si>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2417943</t>
  </si>
  <si>
    <t>退房日周结</t>
  </si>
  <si>
    <t>126.00</t>
  </si>
  <si>
    <t>RMB</t>
  </si>
  <si>
    <t>0</t>
  </si>
  <si>
    <t>0.00</t>
  </si>
  <si>
    <t>趣游游国内直连</t>
  </si>
  <si>
    <t>2022-02-11 21:32:28</t>
  </si>
  <si>
    <t>汇智国际旅游发展有限公司</t>
  </si>
  <si>
    <t>直连</t>
  </si>
  <si>
    <t>2417837</t>
  </si>
  <si>
    <t>洪姗姗,洪克凡</t>
  </si>
  <si>
    <t>296.00</t>
  </si>
  <si>
    <t>2022-02-11 19:00:21</t>
  </si>
  <si>
    <t>2417727</t>
  </si>
  <si>
    <t>175.00</t>
  </si>
  <si>
    <t>2022-02-11 16:22:42</t>
  </si>
  <si>
    <t>2417615</t>
  </si>
  <si>
    <t>叶根先,晁成辉</t>
  </si>
  <si>
    <t>1078.00</t>
  </si>
  <si>
    <t>2022-02-11 13:28:24</t>
  </si>
  <si>
    <t>2417000</t>
  </si>
  <si>
    <t>149.00</t>
  </si>
  <si>
    <t>2022-02-10 19:35:34</t>
  </si>
  <si>
    <t>2415649</t>
  </si>
  <si>
    <t>817.00</t>
  </si>
  <si>
    <t>2022-02-09 14:53:00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</si>
</sst>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7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.5"/>
      <color rgb="FF333333"/>
      <name val="Helvetica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4" fillId="12" borderId="10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5" fillId="19" borderId="15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5" fillId="5" borderId="16" applyNumberFormat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36" fillId="32" borderId="17" applyNumberFormat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4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0" xfId="0" applyFont="1"/>
    <xf numFmtId="0" fontId="7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center"/>
    </xf>
    <xf numFmtId="0" fontId="11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/>
    </xf>
    <xf numFmtId="0" fontId="12" fillId="0" borderId="4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2" fillId="0" borderId="8" xfId="0" applyNumberFormat="1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3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1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4" fillId="0" borderId="0" xfId="0" applyNumberFormat="1" applyFont="1" applyFill="1" applyBorder="1" applyAlignment="1"/>
    <xf numFmtId="0" fontId="12" fillId="0" borderId="9" xfId="0" applyNumberFormat="1" applyFont="1" applyFill="1" applyBorder="1" applyAlignment="1">
      <alignment horizontal="center" vertical="center"/>
    </xf>
    <xf numFmtId="0" fontId="12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6</v>
      </c>
      <c r="B5" s="26" t="s">
        <v>19</v>
      </c>
      <c r="C5" s="8" t="s">
        <v>20</v>
      </c>
      <c r="D5" s="27" t="s">
        <v>19</v>
      </c>
      <c r="E5" s="28" t="s">
        <v>21</v>
      </c>
      <c r="F5" s="28" t="s">
        <v>19</v>
      </c>
      <c r="G5" s="29">
        <v>0</v>
      </c>
      <c r="H5" s="30" t="s">
        <v>19</v>
      </c>
      <c r="I5" s="41" t="s">
        <v>22</v>
      </c>
      <c r="J5" s="8" t="s">
        <v>19</v>
      </c>
      <c r="K5" s="8" t="s">
        <v>22</v>
      </c>
    </row>
    <row r="6" ht="27.95" customHeight="1" spans="1:9">
      <c r="A6" s="21" t="s">
        <v>23</v>
      </c>
      <c r="D6" s="31"/>
      <c r="E6" s="32"/>
      <c r="F6" s="32"/>
      <c r="G6" s="33"/>
      <c r="H6" s="32"/>
      <c r="I6" s="37"/>
    </row>
    <row r="7" ht="15" customHeight="1" spans="1:11">
      <c r="A7" s="23" t="s">
        <v>24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25</v>
      </c>
      <c r="B8" s="35">
        <v>6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22</v>
      </c>
      <c r="J8" s="8" t="s">
        <v>19</v>
      </c>
      <c r="K8" s="8" t="s">
        <v>22</v>
      </c>
    </row>
    <row r="9" ht="15" customHeight="1" spans="1:11">
      <c r="A9" s="34" t="s">
        <v>26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8" t="s">
        <v>19</v>
      </c>
      <c r="K9" s="8" t="s">
        <v>19</v>
      </c>
    </row>
    <row r="10" ht="15" customHeight="1" spans="1:11">
      <c r="A10" s="34" t="s">
        <v>27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8" t="s">
        <v>19</v>
      </c>
      <c r="K10" s="8" t="s">
        <v>19</v>
      </c>
    </row>
    <row r="11" ht="27.95" customHeight="1" spans="1:9">
      <c r="A11" s="21" t="s">
        <v>28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29</v>
      </c>
      <c r="B12" s="39"/>
      <c r="C12" s="19"/>
      <c r="F12" s="40"/>
      <c r="I12" s="40"/>
    </row>
    <row r="13" ht="15" customHeight="1" spans="1:9">
      <c r="A13" s="38" t="s">
        <v>30</v>
      </c>
      <c r="B13" s="39" t="s">
        <v>31</v>
      </c>
      <c r="C13" s="19"/>
      <c r="F13" s="40"/>
      <c r="I13" s="40"/>
    </row>
    <row r="14" ht="15" customHeight="1" spans="1:9">
      <c r="A14" s="38" t="s">
        <v>32</v>
      </c>
      <c r="B14" s="39" t="s">
        <v>33</v>
      </c>
      <c r="C14" s="19"/>
      <c r="F14" s="40"/>
      <c r="G14" s="19"/>
      <c r="H14" s="19"/>
      <c r="I14" s="40"/>
    </row>
    <row r="15" ht="15" customHeight="1" spans="1:9">
      <c r="A15" s="38" t="s">
        <v>34</v>
      </c>
      <c r="B15" s="39" t="s">
        <v>35</v>
      </c>
      <c r="C15" s="19"/>
      <c r="F15" s="40"/>
      <c r="I15" s="40"/>
    </row>
    <row r="16" ht="15" customHeight="1" spans="1:9">
      <c r="A16" s="38" t="s">
        <v>36</v>
      </c>
      <c r="B16" s="39" t="s">
        <v>37</v>
      </c>
      <c r="C16" s="19"/>
      <c r="F16" s="40"/>
      <c r="I16" s="40"/>
    </row>
    <row r="17" ht="15" customHeight="1" spans="1:6">
      <c r="A17" s="38" t="s">
        <v>38</v>
      </c>
      <c r="B17" s="39" t="s">
        <v>39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8"/>
  <sheetViews>
    <sheetView topLeftCell="U1" workbookViewId="0">
      <selection activeCell="U1" sqref="$A1:$XFD1048576"/>
    </sheetView>
  </sheetViews>
  <sheetFormatPr defaultColWidth="9.14285714285714" defaultRowHeight="12.75" outlineLevelRow="7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10" t="s">
        <v>60</v>
      </c>
      <c r="Y1" s="10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2" t="s">
        <v>80</v>
      </c>
      <c r="S2" s="13" t="s">
        <v>19</v>
      </c>
      <c r="T2" s="7"/>
      <c r="U2" s="12" t="s">
        <v>19</v>
      </c>
      <c r="V2" s="12" t="s">
        <v>80</v>
      </c>
      <c r="W2" s="13" t="s">
        <v>81</v>
      </c>
      <c r="X2" s="13" t="s">
        <v>19</v>
      </c>
      <c r="Y2" s="12" t="s">
        <v>19</v>
      </c>
      <c r="Z2" s="13" t="s">
        <v>19</v>
      </c>
      <c r="AA2" s="15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2" t="s">
        <v>89</v>
      </c>
      <c r="S3" s="13" t="s">
        <v>19</v>
      </c>
      <c r="T3" s="7"/>
      <c r="U3" s="12" t="s">
        <v>19</v>
      </c>
      <c r="V3" s="12" t="s">
        <v>89</v>
      </c>
      <c r="W3" s="13" t="s">
        <v>90</v>
      </c>
      <c r="X3" s="13" t="s">
        <v>19</v>
      </c>
      <c r="Y3" s="12" t="s">
        <v>19</v>
      </c>
      <c r="Z3" s="13" t="s">
        <v>19</v>
      </c>
      <c r="AA3" s="15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79</v>
      </c>
      <c r="O4" s="7" t="s">
        <v>79</v>
      </c>
      <c r="P4" s="7" t="s">
        <v>97</v>
      </c>
      <c r="Q4" s="7"/>
      <c r="R4" s="12" t="s">
        <v>98</v>
      </c>
      <c r="S4" s="13" t="s">
        <v>19</v>
      </c>
      <c r="T4" s="7"/>
      <c r="U4" s="12" t="s">
        <v>19</v>
      </c>
      <c r="V4" s="12" t="s">
        <v>98</v>
      </c>
      <c r="W4" s="13" t="s">
        <v>99</v>
      </c>
      <c r="X4" s="13" t="s">
        <v>19</v>
      </c>
      <c r="Y4" s="12" t="s">
        <v>19</v>
      </c>
      <c r="Z4" s="13" t="s">
        <v>19</v>
      </c>
      <c r="AA4" s="15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102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103</v>
      </c>
      <c r="H5" s="7" t="s">
        <v>104</v>
      </c>
      <c r="I5" s="7" t="s">
        <v>75</v>
      </c>
      <c r="J5" s="7" t="s">
        <v>2</v>
      </c>
      <c r="K5" s="7" t="s">
        <v>105</v>
      </c>
      <c r="L5" s="7">
        <v>1</v>
      </c>
      <c r="M5" s="7">
        <v>1</v>
      </c>
      <c r="N5" s="7" t="s">
        <v>79</v>
      </c>
      <c r="O5" s="7" t="s">
        <v>79</v>
      </c>
      <c r="P5" s="7" t="s">
        <v>97</v>
      </c>
      <c r="Q5" s="7"/>
      <c r="R5" s="12" t="s">
        <v>106</v>
      </c>
      <c r="S5" s="13" t="s">
        <v>19</v>
      </c>
      <c r="T5" s="7"/>
      <c r="U5" s="12" t="s">
        <v>19</v>
      </c>
      <c r="V5" s="12" t="s">
        <v>106</v>
      </c>
      <c r="W5" s="13" t="s">
        <v>107</v>
      </c>
      <c r="X5" s="13" t="s">
        <v>19</v>
      </c>
      <c r="Y5" s="12" t="s">
        <v>19</v>
      </c>
      <c r="Z5" s="13" t="s">
        <v>19</v>
      </c>
      <c r="AA5" s="15" t="s">
        <v>19</v>
      </c>
      <c r="AB5" t="s">
        <v>19</v>
      </c>
      <c r="AC5" t="s">
        <v>108</v>
      </c>
      <c r="AD5" t="s">
        <v>6</v>
      </c>
      <c r="AE5" t="s">
        <v>109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110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111</v>
      </c>
      <c r="H6" s="7" t="s">
        <v>112</v>
      </c>
      <c r="I6" s="7" t="s">
        <v>75</v>
      </c>
      <c r="J6" s="7" t="s">
        <v>2</v>
      </c>
      <c r="K6" s="7" t="s">
        <v>113</v>
      </c>
      <c r="L6" s="7">
        <v>2</v>
      </c>
      <c r="M6" s="7">
        <v>1</v>
      </c>
      <c r="N6" s="7" t="s">
        <v>79</v>
      </c>
      <c r="O6" s="7" t="s">
        <v>79</v>
      </c>
      <c r="P6" s="7" t="s">
        <v>97</v>
      </c>
      <c r="Q6" s="7"/>
      <c r="R6" s="12" t="s">
        <v>114</v>
      </c>
      <c r="S6" s="13" t="s">
        <v>19</v>
      </c>
      <c r="T6" s="7"/>
      <c r="U6" s="12" t="s">
        <v>19</v>
      </c>
      <c r="V6" s="12" t="s">
        <v>114</v>
      </c>
      <c r="W6" s="13" t="s">
        <v>115</v>
      </c>
      <c r="X6" s="13" t="s">
        <v>19</v>
      </c>
      <c r="Y6" s="12" t="s">
        <v>19</v>
      </c>
      <c r="Z6" s="13" t="s">
        <v>19</v>
      </c>
      <c r="AA6" s="15" t="s">
        <v>19</v>
      </c>
      <c r="AB6" t="s">
        <v>19</v>
      </c>
      <c r="AC6" t="s">
        <v>116</v>
      </c>
      <c r="AD6" t="s">
        <v>6</v>
      </c>
      <c r="AE6" t="s">
        <v>117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118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119</v>
      </c>
      <c r="H7" s="7" t="s">
        <v>120</v>
      </c>
      <c r="I7" s="7" t="s">
        <v>75</v>
      </c>
      <c r="J7" s="7" t="s">
        <v>2</v>
      </c>
      <c r="K7" s="7" t="s">
        <v>121</v>
      </c>
      <c r="L7" s="7">
        <v>2</v>
      </c>
      <c r="M7" s="7">
        <v>1</v>
      </c>
      <c r="N7" s="7" t="s">
        <v>79</v>
      </c>
      <c r="O7" s="7" t="s">
        <v>97</v>
      </c>
      <c r="P7" s="7" t="s">
        <v>122</v>
      </c>
      <c r="Q7" s="7"/>
      <c r="R7" s="12" t="s">
        <v>123</v>
      </c>
      <c r="S7" s="13" t="s">
        <v>19</v>
      </c>
      <c r="T7" s="7"/>
      <c r="U7" s="12" t="s">
        <v>19</v>
      </c>
      <c r="V7" s="12" t="s">
        <v>123</v>
      </c>
      <c r="W7" s="13" t="s">
        <v>124</v>
      </c>
      <c r="X7" s="13" t="s">
        <v>19</v>
      </c>
      <c r="Y7" s="12" t="s">
        <v>19</v>
      </c>
      <c r="Z7" s="13" t="s">
        <v>19</v>
      </c>
      <c r="AA7" s="15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71</v>
      </c>
      <c r="AH7" t="s">
        <v>19</v>
      </c>
    </row>
    <row r="8" customHeight="1" spans="1:32">
      <c r="A8" s="11" t="s">
        <v>127</v>
      </c>
      <c r="B8" s="11"/>
      <c r="C8" s="11" t="s">
        <v>128</v>
      </c>
      <c r="D8" s="11"/>
      <c r="E8" s="11"/>
      <c r="F8" s="11"/>
      <c r="G8" s="11" t="s">
        <v>128</v>
      </c>
      <c r="H8" s="11" t="s">
        <v>128</v>
      </c>
      <c r="I8" s="11" t="s">
        <v>128</v>
      </c>
      <c r="J8" s="11" t="s">
        <v>128</v>
      </c>
      <c r="K8" s="11" t="s">
        <v>128</v>
      </c>
      <c r="L8" s="11" t="s">
        <v>128</v>
      </c>
      <c r="M8" s="11" t="s">
        <v>128</v>
      </c>
      <c r="N8" s="11" t="s">
        <v>128</v>
      </c>
      <c r="O8" s="11" t="s">
        <v>128</v>
      </c>
      <c r="P8" s="11" t="s">
        <v>128</v>
      </c>
      <c r="Q8" s="11"/>
      <c r="R8" s="14" t="s">
        <v>20</v>
      </c>
      <c r="S8" s="14" t="s">
        <v>19</v>
      </c>
      <c r="T8" s="11" t="s">
        <v>128</v>
      </c>
      <c r="U8" s="14"/>
      <c r="V8" s="14" t="s">
        <v>20</v>
      </c>
      <c r="W8" s="14" t="s">
        <v>21</v>
      </c>
      <c r="X8" s="14"/>
      <c r="Y8" s="14"/>
      <c r="Z8" s="14"/>
      <c r="AA8" s="11"/>
      <c r="AB8" s="14"/>
      <c r="AC8" s="11"/>
      <c r="AD8" s="11" t="s">
        <v>128</v>
      </c>
      <c r="AE8" s="11"/>
      <c r="AF8" s="11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129</v>
      </c>
      <c r="B1" s="4" t="s">
        <v>130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131</v>
      </c>
      <c r="H1" s="4" t="s">
        <v>132</v>
      </c>
      <c r="I1" s="4" t="s">
        <v>13</v>
      </c>
      <c r="J1" s="4" t="s">
        <v>17</v>
      </c>
      <c r="K1" s="4" t="s">
        <v>18</v>
      </c>
      <c r="L1" s="10" t="s">
        <v>133</v>
      </c>
      <c r="M1" s="4" t="s">
        <v>134</v>
      </c>
      <c r="N1" s="4" t="s">
        <v>135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136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137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817</v>
      </c>
      <c r="E2" t="str">
        <f>VLOOKUP(A2,HOP!A:L,12,0)</f>
        <v>817.00</v>
      </c>
      <c r="F2" t="str">
        <f>VLOOKUP(A2,HOP!A:C,3,0)</f>
        <v>2415649</v>
      </c>
      <c r="G2">
        <f>D2-E2</f>
        <v>0</v>
      </c>
      <c r="H2" t="str">
        <f>$H$1&amp;F2</f>
        <v>，2415649</v>
      </c>
      <c r="I2" t="str">
        <f>VLOOKUP(A2,HOP!A:T,20,0)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149</v>
      </c>
      <c r="E3" t="str">
        <f>VLOOKUP(A3,HOP!A:L,12,0)</f>
        <v>149.00</v>
      </c>
      <c r="F3" t="str">
        <f>VLOOKUP(A3,HOP!A:C,3,0)</f>
        <v>2417000</v>
      </c>
      <c r="G3">
        <f>D3-E3</f>
        <v>0</v>
      </c>
      <c r="H3" t="str">
        <f>$H$1&amp;F3</f>
        <v>，2417000</v>
      </c>
      <c r="I3" t="str">
        <f>VLOOKUP(A3,HOP!A:T,20,0)</f>
        <v>直连</v>
      </c>
    </row>
    <row r="4" ht="14.25" customHeight="1" spans="1:9">
      <c r="A4" s="6" t="s">
        <v>93</v>
      </c>
      <c r="B4" s="7" t="s">
        <v>79</v>
      </c>
      <c r="C4" s="7" t="s">
        <v>97</v>
      </c>
      <c r="D4" s="3">
        <v>126</v>
      </c>
      <c r="E4" t="str">
        <f>VLOOKUP(A4,HOP!A:L,12,0)</f>
        <v>126.00</v>
      </c>
      <c r="F4" t="str">
        <f>VLOOKUP(A4,HOP!A:C,3,0)</f>
        <v>2417943</v>
      </c>
      <c r="G4">
        <f>D4-E4</f>
        <v>0</v>
      </c>
      <c r="H4" t="str">
        <f>$H$1&amp;F4</f>
        <v>，2417943</v>
      </c>
      <c r="I4" t="str">
        <f>VLOOKUP(A4,HOP!A:T,20,0)</f>
        <v>直连</v>
      </c>
    </row>
    <row r="5" ht="14.25" customHeight="1" spans="1:9">
      <c r="A5" s="6" t="s">
        <v>102</v>
      </c>
      <c r="B5" s="7" t="s">
        <v>79</v>
      </c>
      <c r="C5" s="7" t="s">
        <v>97</v>
      </c>
      <c r="D5" s="3">
        <v>175</v>
      </c>
      <c r="E5" t="str">
        <f>VLOOKUP(A5,HOP!A:L,12,0)</f>
        <v>175.00</v>
      </c>
      <c r="F5" t="str">
        <f>VLOOKUP(A5,HOP!A:C,3,0)</f>
        <v>2417727</v>
      </c>
      <c r="G5">
        <f>D5-E5</f>
        <v>0</v>
      </c>
      <c r="H5" t="str">
        <f>$H$1&amp;F5</f>
        <v>，2417727</v>
      </c>
      <c r="I5" t="str">
        <f>VLOOKUP(A5,HOP!A:T,20,0)</f>
        <v>直连</v>
      </c>
    </row>
    <row r="6" ht="14.25" customHeight="1" spans="1:9">
      <c r="A6" s="6" t="s">
        <v>110</v>
      </c>
      <c r="B6" s="7" t="s">
        <v>79</v>
      </c>
      <c r="C6" s="7" t="s">
        <v>97</v>
      </c>
      <c r="D6" s="3">
        <v>1078</v>
      </c>
      <c r="E6" t="str">
        <f>VLOOKUP(A6,HOP!A:L,12,0)</f>
        <v>1078.00</v>
      </c>
      <c r="F6" t="str">
        <f>VLOOKUP(A6,HOP!A:C,3,0)</f>
        <v>2417615</v>
      </c>
      <c r="G6">
        <f>D6-E6</f>
        <v>0</v>
      </c>
      <c r="H6" t="str">
        <f>$H$1&amp;F6</f>
        <v>，2417615</v>
      </c>
      <c r="I6" t="str">
        <f>VLOOKUP(A6,HOP!A:T,20,0)</f>
        <v>直连</v>
      </c>
    </row>
    <row r="7" ht="14.25" customHeight="1" spans="1:9">
      <c r="A7" s="6" t="s">
        <v>118</v>
      </c>
      <c r="B7" s="7" t="s">
        <v>97</v>
      </c>
      <c r="C7" s="7" t="s">
        <v>122</v>
      </c>
      <c r="D7" s="3">
        <v>296</v>
      </c>
      <c r="E7" t="str">
        <f>VLOOKUP(A7,HOP!A:L,12,0)</f>
        <v>296.00</v>
      </c>
      <c r="F7" t="str">
        <f>VLOOKUP(A7,HOP!A:C,3,0)</f>
        <v>2417837</v>
      </c>
      <c r="G7">
        <f>D7-E7</f>
        <v>0</v>
      </c>
      <c r="H7" t="str">
        <f>$H$1&amp;F7</f>
        <v>，2417837</v>
      </c>
      <c r="I7" t="str">
        <f>VLOOKUP(A7,HOP!A:T,20,0)</f>
        <v>直连</v>
      </c>
    </row>
    <row r="9" spans="4:4">
      <c r="D9" s="3">
        <f>SUM(D2:D8)</f>
        <v>2641</v>
      </c>
    </row>
    <row r="10" ht="14.25" spans="4:4">
      <c r="D10" s="8" t="s">
        <v>22</v>
      </c>
    </row>
    <row r="13" ht="13.5" spans="1:1">
      <c r="A13" s="9" t="s">
        <v>138</v>
      </c>
    </row>
    <row r="14" spans="1:1">
      <c r="A14" s="5" t="s">
        <v>139</v>
      </c>
    </row>
  </sheetData>
  <autoFilter ref="A1:I7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"/>
  <sheetViews>
    <sheetView workbookViewId="0">
      <selection activeCell="D1" sqref="D$1:D$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0">
      <c r="A1" s="2" t="s">
        <v>140</v>
      </c>
      <c r="B1" s="2" t="s">
        <v>141</v>
      </c>
      <c r="C1" s="2" t="s">
        <v>142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143</v>
      </c>
      <c r="I1" s="2" t="s">
        <v>144</v>
      </c>
      <c r="J1" s="2" t="s">
        <v>145</v>
      </c>
      <c r="K1" s="2" t="s">
        <v>146</v>
      </c>
      <c r="L1" s="2" t="s">
        <v>147</v>
      </c>
      <c r="M1" s="2" t="s">
        <v>148</v>
      </c>
      <c r="N1" s="2" t="s">
        <v>149</v>
      </c>
      <c r="O1" s="2" t="s">
        <v>150</v>
      </c>
      <c r="P1" s="2" t="s">
        <v>151</v>
      </c>
      <c r="Q1" s="2" t="s">
        <v>152</v>
      </c>
      <c r="R1" s="2" t="s">
        <v>153</v>
      </c>
      <c r="S1" s="2" t="s">
        <v>154</v>
      </c>
      <c r="T1" s="2" t="s">
        <v>155</v>
      </c>
    </row>
    <row r="2" s="1" customFormat="1" spans="1:20">
      <c r="A2" s="1" t="s">
        <v>93</v>
      </c>
      <c r="B2" s="1" t="s">
        <v>79</v>
      </c>
      <c r="C2" s="1" t="s">
        <v>156</v>
      </c>
      <c r="D2" s="1" t="s">
        <v>95</v>
      </c>
      <c r="E2" s="1" t="s">
        <v>96</v>
      </c>
      <c r="F2" s="1" t="s">
        <v>79</v>
      </c>
      <c r="G2" s="1" t="s">
        <v>97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71</v>
      </c>
      <c r="S2" s="1" t="s">
        <v>164</v>
      </c>
      <c r="T2" s="1" t="s">
        <v>165</v>
      </c>
    </row>
    <row r="3" s="1" customFormat="1" spans="1:20">
      <c r="A3" s="1" t="s">
        <v>118</v>
      </c>
      <c r="B3" s="1" t="s">
        <v>79</v>
      </c>
      <c r="C3" s="1" t="s">
        <v>166</v>
      </c>
      <c r="D3" s="1" t="s">
        <v>120</v>
      </c>
      <c r="E3" s="1" t="s">
        <v>167</v>
      </c>
      <c r="F3" s="1" t="s">
        <v>97</v>
      </c>
      <c r="G3" s="1" t="s">
        <v>122</v>
      </c>
      <c r="H3" s="1" t="s">
        <v>157</v>
      </c>
      <c r="I3" s="1" t="s">
        <v>168</v>
      </c>
      <c r="J3" s="1" t="s">
        <v>159</v>
      </c>
      <c r="K3" s="1" t="s">
        <v>168</v>
      </c>
      <c r="L3" s="1" t="s">
        <v>168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169</v>
      </c>
      <c r="R3" s="1" t="s">
        <v>71</v>
      </c>
      <c r="S3" s="1" t="s">
        <v>164</v>
      </c>
      <c r="T3" s="1" t="s">
        <v>165</v>
      </c>
    </row>
    <row r="4" s="1" customFormat="1" spans="1:20">
      <c r="A4" s="1" t="s">
        <v>102</v>
      </c>
      <c r="B4" s="1" t="s">
        <v>79</v>
      </c>
      <c r="C4" s="1" t="s">
        <v>170</v>
      </c>
      <c r="D4" s="1" t="s">
        <v>104</v>
      </c>
      <c r="E4" s="1" t="s">
        <v>105</v>
      </c>
      <c r="F4" s="1" t="s">
        <v>79</v>
      </c>
      <c r="G4" s="1" t="s">
        <v>97</v>
      </c>
      <c r="H4" s="1" t="s">
        <v>157</v>
      </c>
      <c r="I4" s="1" t="s">
        <v>171</v>
      </c>
      <c r="J4" s="1" t="s">
        <v>159</v>
      </c>
      <c r="K4" s="1" t="s">
        <v>171</v>
      </c>
      <c r="L4" s="1" t="s">
        <v>171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172</v>
      </c>
      <c r="R4" s="1" t="s">
        <v>71</v>
      </c>
      <c r="S4" s="1" t="s">
        <v>164</v>
      </c>
      <c r="T4" s="1" t="s">
        <v>165</v>
      </c>
    </row>
    <row r="5" s="1" customFormat="1" spans="1:20">
      <c r="A5" s="1" t="s">
        <v>110</v>
      </c>
      <c r="B5" s="1" t="s">
        <v>79</v>
      </c>
      <c r="C5" s="1" t="s">
        <v>173</v>
      </c>
      <c r="D5" s="1" t="s">
        <v>112</v>
      </c>
      <c r="E5" s="1" t="s">
        <v>174</v>
      </c>
      <c r="F5" s="1" t="s">
        <v>79</v>
      </c>
      <c r="G5" s="1" t="s">
        <v>97</v>
      </c>
      <c r="H5" s="1" t="s">
        <v>157</v>
      </c>
      <c r="I5" s="1" t="s">
        <v>175</v>
      </c>
      <c r="J5" s="1" t="s">
        <v>159</v>
      </c>
      <c r="K5" s="1" t="s">
        <v>175</v>
      </c>
      <c r="L5" s="1" t="s">
        <v>175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176</v>
      </c>
      <c r="R5" s="1" t="s">
        <v>71</v>
      </c>
      <c r="S5" s="1" t="s">
        <v>164</v>
      </c>
      <c r="T5" s="1" t="s">
        <v>165</v>
      </c>
    </row>
    <row r="6" s="1" customFormat="1" spans="1:20">
      <c r="A6" s="1" t="s">
        <v>85</v>
      </c>
      <c r="B6" s="1" t="s">
        <v>78</v>
      </c>
      <c r="C6" s="1" t="s">
        <v>177</v>
      </c>
      <c r="D6" s="1" t="s">
        <v>87</v>
      </c>
      <c r="E6" s="1" t="s">
        <v>88</v>
      </c>
      <c r="F6" s="1" t="s">
        <v>78</v>
      </c>
      <c r="G6" s="1" t="s">
        <v>79</v>
      </c>
      <c r="H6" s="1" t="s">
        <v>157</v>
      </c>
      <c r="I6" s="1" t="s">
        <v>178</v>
      </c>
      <c r="J6" s="1" t="s">
        <v>159</v>
      </c>
      <c r="K6" s="1" t="s">
        <v>178</v>
      </c>
      <c r="L6" s="1" t="s">
        <v>178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179</v>
      </c>
      <c r="R6" s="1" t="s">
        <v>71</v>
      </c>
      <c r="S6" s="1" t="s">
        <v>164</v>
      </c>
      <c r="T6" s="1" t="s">
        <v>165</v>
      </c>
    </row>
    <row r="7" s="1" customFormat="1" spans="1:20">
      <c r="A7" s="1" t="s">
        <v>69</v>
      </c>
      <c r="B7" s="1" t="s">
        <v>77</v>
      </c>
      <c r="C7" s="1" t="s">
        <v>180</v>
      </c>
      <c r="D7" s="1" t="s">
        <v>74</v>
      </c>
      <c r="E7" s="1" t="s">
        <v>76</v>
      </c>
      <c r="F7" s="1" t="s">
        <v>78</v>
      </c>
      <c r="G7" s="1" t="s">
        <v>79</v>
      </c>
      <c r="H7" s="1" t="s">
        <v>157</v>
      </c>
      <c r="I7" s="1" t="s">
        <v>181</v>
      </c>
      <c r="J7" s="1" t="s">
        <v>159</v>
      </c>
      <c r="K7" s="1" t="s">
        <v>181</v>
      </c>
      <c r="L7" s="1" t="s">
        <v>181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182</v>
      </c>
      <c r="R7" s="1" t="s">
        <v>71</v>
      </c>
      <c r="S7" s="1" t="s">
        <v>164</v>
      </c>
      <c r="T7" s="1" t="s">
        <v>165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2022-02-15T03:06:28Z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D2697C04747B4585BC0DF5A1D44B486E</vt:lpwstr>
  </property>
</Properties>
</file>