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<sst xmlns="http://schemas.openxmlformats.org/spreadsheetml/2006/main" count="559" uniqueCount="189">
  <si>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</si>
  <si>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</si>
  <si>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</si>
  <si>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</si>
  <si>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</si>
  <si>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</si>
  <si>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</si>
  <si>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</si>
  <si>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</si>
  <si>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</si>
  <si>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</si>
  <si>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</si>
  <si>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</si>
  <si>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</si>
  <si>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</si>
  <si>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</si>
  <si>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</si>
  <si>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</si>
  <si>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</si>
  <si>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</si>
  <si>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</si>
  <si>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</si>
  <si>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</si>
  <si>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</si>
  <si>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</si>
  <si>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17325644338	</t>
  </si>
  <si>
    <t>Ctrip</t>
  </si>
  <si>
    <t>正常</t>
  </si>
  <si>
    <t>[淄博]维也纳酒店（淄博易达广场店）(83983523)</t>
  </si>
  <si>
    <t>豪华大床房&lt;双人入住&gt;&lt;内宾&gt;&lt;预付&gt;&lt;双早&gt;</t>
  </si>
  <si>
    <t>CNY</t>
  </si>
  <si>
    <t>戴海鹏,唐文涛</t>
  </si>
  <si>
    <t>CA11323220215CNY</t>
  </si>
  <si>
    <t>未提现</t>
  </si>
  <si>
    <t>携程开票</t>
  </si>
  <si>
    <t xml:space="preserve">2416337	</t>
  </si>
  <si>
    <t xml:space="preserve">	</t>
  </si>
  <si>
    <t>取消</t>
  </si>
  <si>
    <t xml:space="preserve">17333897891	</t>
  </si>
  <si>
    <t>[北京]麗枫酒店(北京学院路六道口地铁站店)(54941985)</t>
  </si>
  <si>
    <t>豪华双床房&lt;双人入住&gt;&lt;内宾&gt;&lt;预付&gt;&lt;双早&gt;</t>
  </si>
  <si>
    <t>刘奇鑫</t>
  </si>
  <si>
    <t xml:space="preserve">2417492	</t>
  </si>
  <si>
    <t xml:space="preserve">17334037280	</t>
  </si>
  <si>
    <t>[鄄城]锦江之星品尚(鄄城建设路店)(73260695)</t>
  </si>
  <si>
    <t>商务间C&lt;双人入住&gt;&lt;内宾&gt;&lt;预付&gt;&lt;双早&gt;</t>
  </si>
  <si>
    <t>桑明月</t>
  </si>
  <si>
    <t xml:space="preserve">17334467006	</t>
  </si>
  <si>
    <t>[洛阳]城市便捷酒店(洛阳偃师白马寺店)(78098308)</t>
  </si>
  <si>
    <t>特惠大床房&lt;双人入住&gt;&lt;内宾&gt;&lt;预付&gt;&lt;无早&gt;</t>
  </si>
  <si>
    <t>韩革伟</t>
  </si>
  <si>
    <t xml:space="preserve">17334503158	</t>
  </si>
  <si>
    <t>[抚州]城市便捷酒店(抚州万达广场赣东汽车城店)(71586635)</t>
  </si>
  <si>
    <t>商务双床房&lt;双人入住&gt;&lt;内宾&gt;&lt;预付&gt;&lt;无早&gt;</t>
  </si>
  <si>
    <t>陶苏波</t>
  </si>
  <si>
    <t xml:space="preserve">17334532952	</t>
  </si>
  <si>
    <t>[金寨]宜尚酒店(六安金寨五星街桂花公园店)(77362808)</t>
  </si>
  <si>
    <t>谭谦</t>
  </si>
  <si>
    <t xml:space="preserve">2417580	</t>
  </si>
  <si>
    <t xml:space="preserve">17334640881	</t>
  </si>
  <si>
    <t>[天门]城市便捷酒店（天门东湖万达广场店）(72812770)</t>
  </si>
  <si>
    <t>精选大床房&lt;双人入住&gt;&lt;内宾&gt;&lt;预付&gt;&lt;无早&gt;</t>
  </si>
  <si>
    <t>邓昌毅</t>
  </si>
  <si>
    <t xml:space="preserve">2417588	</t>
  </si>
  <si>
    <t xml:space="preserve">17334601625	</t>
  </si>
  <si>
    <t>[潍坊]潍坊火车站青年路亚朵酒店(46275103)</t>
  </si>
  <si>
    <t>雅致大床房&lt;双人入住&gt;&lt;内宾&gt;&lt;预付&gt;&lt;单早&gt;</t>
  </si>
  <si>
    <t>杜传鼎</t>
  </si>
  <si>
    <t xml:space="preserve">17334714533	</t>
  </si>
  <si>
    <t>何凯江</t>
  </si>
  <si>
    <t xml:space="preserve">17334481889	</t>
  </si>
  <si>
    <t>[宜春]维也纳酒店(宜春市府店)(83290845)</t>
  </si>
  <si>
    <t>高级大床房&lt;双人入住&gt;&lt;内宾&gt;&lt;预付&gt;&lt;双早&gt;</t>
  </si>
  <si>
    <t>刘继峰</t>
  </si>
  <si>
    <t xml:space="preserve">17334888934	</t>
  </si>
  <si>
    <t>[正定]维也纳酒店(正定古城店)(83982778)</t>
  </si>
  <si>
    <t>高级双床房&lt;双人入住&gt;&lt;内宾&gt;&lt;预付&gt;&lt;双早&gt;</t>
  </si>
  <si>
    <t>韩先宇</t>
  </si>
  <si>
    <t xml:space="preserve">2417641	</t>
  </si>
  <si>
    <t xml:space="preserve">17335589180	</t>
  </si>
  <si>
    <t>[武汉]柏曼酒店(武汉中南地铁站店)(71581164)</t>
  </si>
  <si>
    <t>标准双床房&lt;双人入住&gt;&lt;内宾&gt;&lt;预付&gt;&lt;双早&gt;</t>
  </si>
  <si>
    <t>楚惠萍</t>
  </si>
  <si>
    <t xml:space="preserve">2417738	</t>
  </si>
  <si>
    <t xml:space="preserve">17335538994	</t>
  </si>
  <si>
    <t>[青州]派酒店(青州国泰科技城店)(83841281)</t>
  </si>
  <si>
    <t>商务双床房&lt;双人入住&gt;&lt;内宾&gt;&lt;预付&gt;&lt;双早&gt;</t>
  </si>
  <si>
    <t>张朋</t>
  </si>
  <si>
    <t xml:space="preserve">17335699318	</t>
  </si>
  <si>
    <t>[中山]锦江都城酒店(中山兴中广场店)(83294799)</t>
  </si>
  <si>
    <t>智能舒适商务房&lt;双人入住&gt;&lt;内宾&gt;&lt;预付&gt;&lt;双早&gt;</t>
  </si>
  <si>
    <t>彭晶晶</t>
  </si>
  <si>
    <t xml:space="preserve">17335647510	</t>
  </si>
  <si>
    <t>[重庆]7天优品酒店(重庆大足石刻新城店)(71450303)</t>
  </si>
  <si>
    <t>优品大床房&lt;双人入住&gt;&lt;内宾&gt;&lt;预付&gt;&lt;双早&gt;</t>
  </si>
  <si>
    <t>先兵</t>
  </si>
  <si>
    <t xml:space="preserve">2417765	</t>
  </si>
  <si>
    <t xml:space="preserve">17335776229	</t>
  </si>
  <si>
    <t>[廉江]城市便捷酒店(廉江大道鑫源国际广场店)(83294402)</t>
  </si>
  <si>
    <t>李文昊</t>
  </si>
  <si>
    <t xml:space="preserve">2417767	</t>
  </si>
  <si>
    <t xml:space="preserve">17335313560	</t>
  </si>
  <si>
    <t>特惠大床房&lt;双人入住&gt;&lt;内宾&gt;&lt;预付&gt;&lt;双早&gt;</t>
  </si>
  <si>
    <t>李保青</t>
  </si>
  <si>
    <t xml:space="preserve">2417807	</t>
  </si>
  <si>
    <t>，</t>
  </si>
  <si>
    <t>A220215102641481</t>
  </si>
  <si>
    <t>CNY / HKD 当前参考汇率: 1.227602266</t>
  </si>
  <si>
    <t>总计：2896.57 CNY/
3555.84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</si>
  <si>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</si>
  <si>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</si>
  <si>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</si>
  <si>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</si>
  <si>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</si>
  <si>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</si>
  <si>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</si>
  <si>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</si>
  <si>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</si>
  <si>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</si>
  <si>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</si>
  <si>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</si>
  <si>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</si>
  <si>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</si>
  <si>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</si>
  <si>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</si>
  <si>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</si>
  <si>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2022-02-11</t>
  </si>
  <si>
    <t>2417807</t>
  </si>
  <si>
    <t>城市便捷酒店(洛阳白马寺店)</t>
  </si>
  <si>
    <t>2022-02-12</t>
  </si>
  <si>
    <t>退房日月结</t>
  </si>
  <si>
    <t>135.66</t>
  </si>
  <si>
    <t>RMB</t>
  </si>
  <si>
    <t>0</t>
  </si>
  <si>
    <t>0.00</t>
  </si>
  <si>
    <t>携程汇智国内直连</t>
  </si>
  <si>
    <t>2022-02-11 18:18:12</t>
  </si>
  <si>
    <t>否</t>
  </si>
  <si>
    <t>汇智国际旅游发展有限公司</t>
  </si>
  <si>
    <t>直连</t>
  </si>
  <si>
    <t>2417767</t>
  </si>
  <si>
    <t>城市便捷酒店(廉江大道鑫源国际广场店)</t>
  </si>
  <si>
    <t>167.28</t>
  </si>
  <si>
    <t>2022-02-11 17:16:59</t>
  </si>
  <si>
    <t>2417765</t>
  </si>
  <si>
    <t>7天优品酒店（重庆大足石刻新城店）</t>
  </si>
  <si>
    <t>155.23</t>
  </si>
  <si>
    <t>2022-02-11 17:26:04</t>
  </si>
  <si>
    <t>2417738</t>
  </si>
  <si>
    <t>柏曼酒店(武汉中南地铁站店)</t>
  </si>
  <si>
    <t>212.16</t>
  </si>
  <si>
    <t>2022-02-11 16:36:12</t>
  </si>
  <si>
    <t>2417641</t>
  </si>
  <si>
    <t>维也纳酒店(正定古城店)</t>
  </si>
  <si>
    <t>188.50</t>
  </si>
  <si>
    <t>2022-02-11 13:53:19</t>
  </si>
  <si>
    <t>2417608</t>
  </si>
  <si>
    <t>维也纳酒店(宜春市政府店)</t>
  </si>
  <si>
    <t>221.76</t>
  </si>
  <si>
    <t>2022-02-11 13:23:10</t>
  </si>
  <si>
    <t>2417602</t>
  </si>
  <si>
    <t>宜尚酒店(六安金寨五星街店)</t>
  </si>
  <si>
    <t>202.98</t>
  </si>
  <si>
    <t>2022-02-11 13:13:41</t>
  </si>
  <si>
    <t>2417598</t>
  </si>
  <si>
    <t>潍坊青年路亚朵酒店</t>
  </si>
  <si>
    <t>311.84</t>
  </si>
  <si>
    <t>2022-02-11 13:12:09</t>
  </si>
  <si>
    <t>2417588</t>
  </si>
  <si>
    <t>城市便捷酒店（天门东湖路店）</t>
  </si>
  <si>
    <t>228.48</t>
  </si>
  <si>
    <t>2022-02-11 12:57:25</t>
  </si>
  <si>
    <t>2417580</t>
  </si>
  <si>
    <t>2022-02-11 12:32:50</t>
  </si>
  <si>
    <t>2417575</t>
  </si>
  <si>
    <t>城市便捷酒店(抚州万达广场赣东汽车城店)</t>
  </si>
  <si>
    <t>160.14</t>
  </si>
  <si>
    <t>2022-02-11 12:26:09</t>
  </si>
  <si>
    <t>2417570</t>
  </si>
  <si>
    <t>135.00</t>
  </si>
  <si>
    <t>2022-02-11 12:17:56</t>
  </si>
  <si>
    <t>2417512</t>
  </si>
  <si>
    <t>锦江之星品尚(鄄城建设路店)</t>
  </si>
  <si>
    <t>164.30</t>
  </si>
  <si>
    <t>2022-02-11 10:46:04</t>
  </si>
  <si>
    <t>2417492</t>
  </si>
  <si>
    <t>麗枫酒店(北京学院路六道口地铁站店)</t>
  </si>
  <si>
    <t>410.26</t>
  </si>
  <si>
    <t>2022-02-11 10:15:06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</si>
</sst>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44602</v>
      </c>
      <c r="G2" s="6">
        <v>44604</v>
      </c>
      <c r="H2" s="4">
        <v>2</v>
      </c>
      <c r="I2" s="4">
        <v>2</v>
      </c>
      <c r="J2" s="4">
        <v>4</v>
      </c>
      <c r="K2" s="4" t="s">
        <v>30</v>
      </c>
      <c r="L2" s="4">
        <v>889.68</v>
      </c>
      <c r="M2" s="4">
        <v>889.68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44602</v>
      </c>
      <c r="S2" s="6">
        <v>44607</v>
      </c>
      <c r="T2" s="4" t="s">
        <v>34</v>
      </c>
      <c r="U2" s="4">
        <v>889.68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44602</v>
      </c>
      <c r="G3" s="6">
        <v>44604</v>
      </c>
      <c r="H3" s="4">
        <v>2</v>
      </c>
      <c r="I3" s="4">
        <v>2</v>
      </c>
      <c r="J3" s="4">
        <v>4</v>
      </c>
      <c r="K3" s="4" t="s">
        <v>30</v>
      </c>
      <c r="L3" s="4">
        <v>-889.68</v>
      </c>
      <c r="M3" s="4">
        <v>-889.68</v>
      </c>
      <c r="N3" s="4" t="s">
        <v>31</v>
      </c>
      <c r="O3" s="4" t="s">
        <v>32</v>
      </c>
      <c r="P3" s="4" t="s">
        <v>33</v>
      </c>
      <c r="Q3" s="4">
        <v>0</v>
      </c>
      <c r="R3" s="7">
        <v>44602</v>
      </c>
      <c r="S3" s="6">
        <v>44607</v>
      </c>
      <c r="T3" s="4" t="s">
        <v>34</v>
      </c>
      <c r="U3" s="4">
        <v>-889.68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44603</v>
      </c>
      <c r="G4" s="6">
        <v>44604</v>
      </c>
      <c r="H4" s="4">
        <v>1</v>
      </c>
      <c r="I4" s="4">
        <v>1</v>
      </c>
      <c r="J4" s="4">
        <v>1</v>
      </c>
      <c r="K4" s="4" t="s">
        <v>30</v>
      </c>
      <c r="L4" s="4">
        <v>410.26</v>
      </c>
      <c r="M4" s="4">
        <v>410.26</v>
      </c>
      <c r="N4" s="4" t="s">
        <v>41</v>
      </c>
      <c r="O4" s="4" t="s">
        <v>32</v>
      </c>
      <c r="P4" s="4" t="s">
        <v>33</v>
      </c>
      <c r="Q4" s="4">
        <v>0</v>
      </c>
      <c r="R4" s="7">
        <v>44603</v>
      </c>
      <c r="S4" s="6">
        <v>44607</v>
      </c>
      <c r="T4" s="4" t="s">
        <v>34</v>
      </c>
      <c r="U4" s="4">
        <v>410.26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44603</v>
      </c>
      <c r="G5" s="6">
        <v>44604</v>
      </c>
      <c r="H5" s="4">
        <v>1</v>
      </c>
      <c r="I5" s="4">
        <v>1</v>
      </c>
      <c r="J5" s="4">
        <v>1</v>
      </c>
      <c r="K5" s="4" t="s">
        <v>30</v>
      </c>
      <c r="L5" s="4">
        <v>164.3</v>
      </c>
      <c r="M5" s="4">
        <v>164.3</v>
      </c>
      <c r="N5" s="4" t="s">
        <v>46</v>
      </c>
      <c r="O5" s="4" t="s">
        <v>32</v>
      </c>
      <c r="P5" s="4" t="s">
        <v>33</v>
      </c>
      <c r="Q5" s="4">
        <v>0</v>
      </c>
      <c r="R5" s="7">
        <v>44603</v>
      </c>
      <c r="S5" s="6">
        <v>44607</v>
      </c>
      <c r="T5" s="4" t="s">
        <v>34</v>
      </c>
      <c r="U5" s="4">
        <v>164.3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44603</v>
      </c>
      <c r="G6" s="6">
        <v>44604</v>
      </c>
      <c r="H6" s="4">
        <v>1</v>
      </c>
      <c r="I6" s="4">
        <v>1</v>
      </c>
      <c r="J6" s="4">
        <v>1</v>
      </c>
      <c r="K6" s="4" t="s">
        <v>30</v>
      </c>
      <c r="L6" s="4">
        <v>135</v>
      </c>
      <c r="M6" s="4">
        <v>135</v>
      </c>
      <c r="N6" s="4" t="s">
        <v>50</v>
      </c>
      <c r="O6" s="4" t="s">
        <v>32</v>
      </c>
      <c r="P6" s="4" t="s">
        <v>33</v>
      </c>
      <c r="Q6" s="4">
        <v>0</v>
      </c>
      <c r="R6" s="7">
        <v>44603</v>
      </c>
      <c r="S6" s="6">
        <v>44607</v>
      </c>
      <c r="T6" s="4" t="s">
        <v>34</v>
      </c>
      <c r="U6" s="4">
        <v>135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44603</v>
      </c>
      <c r="G7" s="6">
        <v>44604</v>
      </c>
      <c r="H7" s="4">
        <v>1</v>
      </c>
      <c r="I7" s="4">
        <v>1</v>
      </c>
      <c r="J7" s="4">
        <v>1</v>
      </c>
      <c r="K7" s="4" t="s">
        <v>30</v>
      </c>
      <c r="L7" s="4">
        <v>160.14</v>
      </c>
      <c r="M7" s="4">
        <v>160.14</v>
      </c>
      <c r="N7" s="4" t="s">
        <v>54</v>
      </c>
      <c r="O7" s="4" t="s">
        <v>32</v>
      </c>
      <c r="P7" s="4" t="s">
        <v>33</v>
      </c>
      <c r="Q7" s="4">
        <v>0</v>
      </c>
      <c r="R7" s="7">
        <v>44603</v>
      </c>
      <c r="S7" s="6">
        <v>44607</v>
      </c>
      <c r="T7" s="4" t="s">
        <v>34</v>
      </c>
      <c r="U7" s="4">
        <v>160.14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40</v>
      </c>
      <c r="F8" s="6">
        <v>44603</v>
      </c>
      <c r="G8" s="6">
        <v>44604</v>
      </c>
      <c r="H8" s="4">
        <v>1</v>
      </c>
      <c r="I8" s="4">
        <v>1</v>
      </c>
      <c r="J8" s="4">
        <v>1</v>
      </c>
      <c r="K8" s="4" t="s">
        <v>30</v>
      </c>
      <c r="L8" s="4">
        <v>202.98</v>
      </c>
      <c r="M8" s="4">
        <v>202.98</v>
      </c>
      <c r="N8" s="4" t="s">
        <v>57</v>
      </c>
      <c r="O8" s="4" t="s">
        <v>32</v>
      </c>
      <c r="P8" s="4" t="s">
        <v>33</v>
      </c>
      <c r="Q8" s="4">
        <v>0</v>
      </c>
      <c r="R8" s="7">
        <v>44603</v>
      </c>
      <c r="S8" s="6">
        <v>44607</v>
      </c>
      <c r="T8" s="4" t="s">
        <v>34</v>
      </c>
      <c r="U8" s="4">
        <v>202.98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44603</v>
      </c>
      <c r="G9" s="6">
        <v>44604</v>
      </c>
      <c r="H9" s="4">
        <v>1</v>
      </c>
      <c r="I9" s="4">
        <v>1</v>
      </c>
      <c r="J9" s="4">
        <v>1</v>
      </c>
      <c r="K9" s="4" t="s">
        <v>30</v>
      </c>
      <c r="L9" s="4">
        <v>228.48</v>
      </c>
      <c r="M9" s="4">
        <v>228.48</v>
      </c>
      <c r="N9" s="4" t="s">
        <v>62</v>
      </c>
      <c r="O9" s="4" t="s">
        <v>32</v>
      </c>
      <c r="P9" s="4" t="s">
        <v>33</v>
      </c>
      <c r="Q9" s="4">
        <v>0</v>
      </c>
      <c r="R9" s="7">
        <v>44603</v>
      </c>
      <c r="S9" s="6">
        <v>44607</v>
      </c>
      <c r="T9" s="4" t="s">
        <v>34</v>
      </c>
      <c r="U9" s="4">
        <v>228.48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44603</v>
      </c>
      <c r="G10" s="6">
        <v>44604</v>
      </c>
      <c r="H10" s="4">
        <v>1</v>
      </c>
      <c r="I10" s="4">
        <v>1</v>
      </c>
      <c r="J10" s="4">
        <v>1</v>
      </c>
      <c r="K10" s="4" t="s">
        <v>30</v>
      </c>
      <c r="L10" s="4">
        <v>311.84</v>
      </c>
      <c r="M10" s="4">
        <v>311.84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44603</v>
      </c>
      <c r="S10" s="6">
        <v>44607</v>
      </c>
      <c r="T10" s="4" t="s">
        <v>34</v>
      </c>
      <c r="U10" s="4">
        <v>311.84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56</v>
      </c>
      <c r="E11" s="4" t="s">
        <v>40</v>
      </c>
      <c r="F11" s="6">
        <v>44603</v>
      </c>
      <c r="G11" s="6">
        <v>44604</v>
      </c>
      <c r="H11" s="4">
        <v>1</v>
      </c>
      <c r="I11" s="4">
        <v>1</v>
      </c>
      <c r="J11" s="4">
        <v>1</v>
      </c>
      <c r="K11" s="4" t="s">
        <v>30</v>
      </c>
      <c r="L11" s="4">
        <v>202.98</v>
      </c>
      <c r="M11" s="4">
        <v>202.98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44603</v>
      </c>
      <c r="S11" s="6">
        <v>44607</v>
      </c>
      <c r="T11" s="4" t="s">
        <v>34</v>
      </c>
      <c r="U11" s="4">
        <v>202.98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44603</v>
      </c>
      <c r="G12" s="6">
        <v>44604</v>
      </c>
      <c r="H12" s="4">
        <v>1</v>
      </c>
      <c r="I12" s="4">
        <v>1</v>
      </c>
      <c r="J12" s="4">
        <v>1</v>
      </c>
      <c r="K12" s="4" t="s">
        <v>30</v>
      </c>
      <c r="L12" s="4">
        <v>221.76</v>
      </c>
      <c r="M12" s="4">
        <v>221.76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44603</v>
      </c>
      <c r="S12" s="6">
        <v>44607</v>
      </c>
      <c r="T12" s="4" t="s">
        <v>34</v>
      </c>
      <c r="U12" s="4">
        <v>221.76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44603</v>
      </c>
      <c r="G13" s="6">
        <v>44604</v>
      </c>
      <c r="H13" s="4">
        <v>1</v>
      </c>
      <c r="I13" s="4">
        <v>1</v>
      </c>
      <c r="J13" s="4">
        <v>1</v>
      </c>
      <c r="K13" s="4" t="s">
        <v>30</v>
      </c>
      <c r="L13" s="4">
        <v>188.5</v>
      </c>
      <c r="M13" s="4">
        <v>188.5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44603</v>
      </c>
      <c r="S13" s="6">
        <v>44607</v>
      </c>
      <c r="T13" s="4" t="s">
        <v>34</v>
      </c>
      <c r="U13" s="4">
        <v>188.5</v>
      </c>
      <c r="V13" s="4">
        <v>0</v>
      </c>
      <c r="W13" s="4">
        <v>0</v>
      </c>
      <c r="X13" s="4" t="s">
        <v>78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44603</v>
      </c>
      <c r="G14" s="6">
        <v>44604</v>
      </c>
      <c r="H14" s="4">
        <v>1</v>
      </c>
      <c r="I14" s="4">
        <v>1</v>
      </c>
      <c r="J14" s="4">
        <v>1</v>
      </c>
      <c r="K14" s="4" t="s">
        <v>30</v>
      </c>
      <c r="L14" s="4">
        <v>212.16</v>
      </c>
      <c r="M14" s="4">
        <v>212.16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44603</v>
      </c>
      <c r="S14" s="6">
        <v>44607</v>
      </c>
      <c r="T14" s="4" t="s">
        <v>34</v>
      </c>
      <c r="U14" s="4">
        <v>212.16</v>
      </c>
      <c r="V14" s="4">
        <v>0</v>
      </c>
      <c r="W14" s="4">
        <v>0</v>
      </c>
      <c r="X14" s="4" t="s">
        <v>83</v>
      </c>
      <c r="Y14" s="4" t="s">
        <v>36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44603</v>
      </c>
      <c r="G15" s="6">
        <v>44604</v>
      </c>
      <c r="H15" s="4">
        <v>1</v>
      </c>
      <c r="I15" s="4">
        <v>1</v>
      </c>
      <c r="J15" s="4">
        <v>1</v>
      </c>
      <c r="K15" s="4" t="s">
        <v>30</v>
      </c>
      <c r="L15" s="4">
        <v>137.09</v>
      </c>
      <c r="M15" s="4">
        <v>137.09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44603</v>
      </c>
      <c r="S15" s="6">
        <v>44607</v>
      </c>
      <c r="T15" s="4" t="s">
        <v>34</v>
      </c>
      <c r="U15" s="4">
        <v>137.09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44603</v>
      </c>
      <c r="G16" s="6">
        <v>44604</v>
      </c>
      <c r="H16" s="4">
        <v>1</v>
      </c>
      <c r="I16" s="4">
        <v>1</v>
      </c>
      <c r="J16" s="4">
        <v>1</v>
      </c>
      <c r="K16" s="4" t="s">
        <v>30</v>
      </c>
      <c r="L16" s="4">
        <v>237.89</v>
      </c>
      <c r="M16" s="4">
        <v>237.89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44603</v>
      </c>
      <c r="S16" s="6">
        <v>44607</v>
      </c>
      <c r="T16" s="4" t="s">
        <v>34</v>
      </c>
      <c r="U16" s="4">
        <v>237.89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37</v>
      </c>
      <c r="D17" s="4" t="s">
        <v>85</v>
      </c>
      <c r="E17" s="4" t="s">
        <v>86</v>
      </c>
      <c r="F17" s="6">
        <v>44603</v>
      </c>
      <c r="G17" s="6">
        <v>44604</v>
      </c>
      <c r="H17" s="4">
        <v>1</v>
      </c>
      <c r="I17" s="4">
        <v>1</v>
      </c>
      <c r="J17" s="4">
        <v>1</v>
      </c>
      <c r="K17" s="4" t="s">
        <v>30</v>
      </c>
      <c r="L17" s="4">
        <v>-137.09</v>
      </c>
      <c r="M17" s="4">
        <v>-137.09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44603</v>
      </c>
      <c r="S17" s="6">
        <v>44607</v>
      </c>
      <c r="T17" s="4" t="s">
        <v>34</v>
      </c>
      <c r="U17" s="4">
        <v>-137.09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44603</v>
      </c>
      <c r="G18" s="6">
        <v>44604</v>
      </c>
      <c r="H18" s="4">
        <v>1</v>
      </c>
      <c r="I18" s="4">
        <v>1</v>
      </c>
      <c r="J18" s="4">
        <v>1</v>
      </c>
      <c r="K18" s="4" t="s">
        <v>30</v>
      </c>
      <c r="L18" s="4">
        <v>155.23</v>
      </c>
      <c r="M18" s="4">
        <v>155.23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44603</v>
      </c>
      <c r="S18" s="6">
        <v>44607</v>
      </c>
      <c r="T18" s="4" t="s">
        <v>34</v>
      </c>
      <c r="U18" s="4">
        <v>155.23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72</v>
      </c>
      <c r="F19" s="6">
        <v>44603</v>
      </c>
      <c r="G19" s="6">
        <v>44604</v>
      </c>
      <c r="H19" s="4">
        <v>1</v>
      </c>
      <c r="I19" s="4">
        <v>1</v>
      </c>
      <c r="J19" s="4">
        <v>1</v>
      </c>
      <c r="K19" s="4" t="s">
        <v>30</v>
      </c>
      <c r="L19" s="4">
        <v>167.28</v>
      </c>
      <c r="M19" s="4">
        <v>167.28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44603</v>
      </c>
      <c r="S19" s="6">
        <v>44607</v>
      </c>
      <c r="T19" s="4" t="s">
        <v>34</v>
      </c>
      <c r="U19" s="4">
        <v>167.28</v>
      </c>
      <c r="V19" s="4">
        <v>0</v>
      </c>
      <c r="W19" s="4">
        <v>0</v>
      </c>
      <c r="X19" s="4" t="s">
        <v>100</v>
      </c>
      <c r="Y19" s="4" t="s">
        <v>36</v>
      </c>
    </row>
    <row r="20" s="4" customFormat="1" spans="1:25">
      <c r="A20" s="4" t="s">
        <v>88</v>
      </c>
      <c r="B20" s="4" t="s">
        <v>26</v>
      </c>
      <c r="C20" s="4" t="s">
        <v>37</v>
      </c>
      <c r="D20" s="4" t="s">
        <v>89</v>
      </c>
      <c r="E20" s="4" t="s">
        <v>90</v>
      </c>
      <c r="F20" s="6">
        <v>44603</v>
      </c>
      <c r="G20" s="6">
        <v>44604</v>
      </c>
      <c r="H20" s="4">
        <v>1</v>
      </c>
      <c r="I20" s="4">
        <v>1</v>
      </c>
      <c r="J20" s="4">
        <v>1</v>
      </c>
      <c r="K20" s="4" t="s">
        <v>30</v>
      </c>
      <c r="L20" s="4">
        <v>-237.89</v>
      </c>
      <c r="M20" s="4">
        <v>-237.89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44603</v>
      </c>
      <c r="S20" s="6">
        <v>44607</v>
      </c>
      <c r="T20" s="4" t="s">
        <v>34</v>
      </c>
      <c r="U20" s="4">
        <v>-237.89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48</v>
      </c>
      <c r="E21" s="4" t="s">
        <v>102</v>
      </c>
      <c r="F21" s="6">
        <v>44603</v>
      </c>
      <c r="G21" s="6">
        <v>44604</v>
      </c>
      <c r="H21" s="4">
        <v>1</v>
      </c>
      <c r="I21" s="4">
        <v>1</v>
      </c>
      <c r="J21" s="4">
        <v>1</v>
      </c>
      <c r="K21" s="4" t="s">
        <v>30</v>
      </c>
      <c r="L21" s="4">
        <v>135.66</v>
      </c>
      <c r="M21" s="4">
        <v>135.66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44603</v>
      </c>
      <c r="S21" s="6">
        <v>44607</v>
      </c>
      <c r="T21" s="4" t="s">
        <v>34</v>
      </c>
      <c r="U21" s="4">
        <v>135.66</v>
      </c>
      <c r="V21" s="4">
        <v>0</v>
      </c>
      <c r="W21" s="4">
        <v>0</v>
      </c>
      <c r="X21" s="4" t="s">
        <v>104</v>
      </c>
      <c r="Y2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hidden="1" spans="1:9">
      <c r="A2" s="5">
        <v>17325644338</v>
      </c>
      <c r="B2" s="6">
        <v>44602</v>
      </c>
      <c r="C2" s="6">
        <v>44604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17333897891</v>
      </c>
      <c r="B3" s="6">
        <v>44603</v>
      </c>
      <c r="C3" s="6">
        <v>44604</v>
      </c>
      <c r="D3" s="4">
        <v>410.26</v>
      </c>
      <c r="E3" s="4" t="str">
        <f>VLOOKUP(A3,HOP!A:L,12,0)</f>
        <v>410.26</v>
      </c>
      <c r="F3" s="4" t="str">
        <f>VLOOKUP(A3,HOP!A:C,3,0)</f>
        <v>2417492</v>
      </c>
      <c r="G3" s="4">
        <f t="shared" ref="G3:G18" si="0">D3-E3</f>
        <v>0</v>
      </c>
      <c r="H3" s="4" t="str">
        <f t="shared" ref="H3:H18" si="1">$H$1&amp;F3</f>
        <v>，2417492</v>
      </c>
      <c r="I3" s="4" t="str">
        <f>VLOOKUP(A3,HOP!A:T,20,0)</f>
        <v>直连</v>
      </c>
    </row>
    <row r="4" s="4" customFormat="1" spans="1:9">
      <c r="A4" s="5">
        <v>17334037280</v>
      </c>
      <c r="B4" s="6">
        <v>44603</v>
      </c>
      <c r="C4" s="6">
        <v>44604</v>
      </c>
      <c r="D4" s="4">
        <v>164.3</v>
      </c>
      <c r="E4" s="4" t="str">
        <f>VLOOKUP(A4,HOP!A:L,12,0)</f>
        <v>164.30</v>
      </c>
      <c r="F4" s="4" t="str">
        <f>VLOOKUP(A4,HOP!A:C,3,0)</f>
        <v>2417512</v>
      </c>
      <c r="G4" s="4">
        <f t="shared" si="0"/>
        <v>0</v>
      </c>
      <c r="H4" s="4" t="str">
        <f t="shared" si="1"/>
        <v>，2417512</v>
      </c>
      <c r="I4" s="4" t="str">
        <f>VLOOKUP(A4,HOP!A:T,20,0)</f>
        <v>直连</v>
      </c>
    </row>
    <row r="5" s="4" customFormat="1" spans="1:9">
      <c r="A5" s="5">
        <v>17334467006</v>
      </c>
      <c r="B5" s="6">
        <v>44603</v>
      </c>
      <c r="C5" s="6">
        <v>44604</v>
      </c>
      <c r="D5" s="4">
        <v>135</v>
      </c>
      <c r="E5" s="4" t="str">
        <f>VLOOKUP(A5,HOP!A:L,12,0)</f>
        <v>135.00</v>
      </c>
      <c r="F5" s="4" t="str">
        <f>VLOOKUP(A5,HOP!A:C,3,0)</f>
        <v>2417570</v>
      </c>
      <c r="G5" s="4">
        <f t="shared" si="0"/>
        <v>0</v>
      </c>
      <c r="H5" s="4" t="str">
        <f t="shared" si="1"/>
        <v>，2417570</v>
      </c>
      <c r="I5" s="4" t="str">
        <f>VLOOKUP(A5,HOP!A:T,20,0)</f>
        <v>直连</v>
      </c>
    </row>
    <row r="6" s="4" customFormat="1" spans="1:9">
      <c r="A6" s="5">
        <v>17334503158</v>
      </c>
      <c r="B6" s="6">
        <v>44603</v>
      </c>
      <c r="C6" s="6">
        <v>44604</v>
      </c>
      <c r="D6" s="4">
        <v>160.14</v>
      </c>
      <c r="E6" s="4" t="str">
        <f>VLOOKUP(A6,HOP!A:L,12,0)</f>
        <v>160.14</v>
      </c>
      <c r="F6" s="4" t="str">
        <f>VLOOKUP(A6,HOP!A:C,3,0)</f>
        <v>2417575</v>
      </c>
      <c r="G6" s="4">
        <f t="shared" si="0"/>
        <v>0</v>
      </c>
      <c r="H6" s="4" t="str">
        <f t="shared" si="1"/>
        <v>，2417575</v>
      </c>
      <c r="I6" s="4" t="str">
        <f>VLOOKUP(A6,HOP!A:T,20,0)</f>
        <v>直连</v>
      </c>
    </row>
    <row r="7" s="4" customFormat="1" spans="1:9">
      <c r="A7" s="5">
        <v>17334532952</v>
      </c>
      <c r="B7" s="6">
        <v>44603</v>
      </c>
      <c r="C7" s="6">
        <v>44604</v>
      </c>
      <c r="D7" s="4">
        <v>202.98</v>
      </c>
      <c r="E7" s="4" t="str">
        <f>VLOOKUP(A7,HOP!A:L,12,0)</f>
        <v>202.98</v>
      </c>
      <c r="F7" s="4" t="str">
        <f>VLOOKUP(A7,HOP!A:C,3,0)</f>
        <v>2417580</v>
      </c>
      <c r="G7" s="4">
        <f t="shared" si="0"/>
        <v>0</v>
      </c>
      <c r="H7" s="4" t="str">
        <f t="shared" si="1"/>
        <v>，2417580</v>
      </c>
      <c r="I7" s="4" t="str">
        <f>VLOOKUP(A7,HOP!A:T,20,0)</f>
        <v>直连</v>
      </c>
    </row>
    <row r="8" s="4" customFormat="1" spans="1:9">
      <c r="A8" s="5">
        <v>17334640881</v>
      </c>
      <c r="B8" s="6">
        <v>44603</v>
      </c>
      <c r="C8" s="6">
        <v>44604</v>
      </c>
      <c r="D8" s="4">
        <v>228.48</v>
      </c>
      <c r="E8" s="4" t="str">
        <f>VLOOKUP(A8,HOP!A:L,12,0)</f>
        <v>228.48</v>
      </c>
      <c r="F8" s="4" t="str">
        <f>VLOOKUP(A8,HOP!A:C,3,0)</f>
        <v>2417588</v>
      </c>
      <c r="G8" s="4">
        <f t="shared" si="0"/>
        <v>0</v>
      </c>
      <c r="H8" s="4" t="str">
        <f t="shared" si="1"/>
        <v>，2417588</v>
      </c>
      <c r="I8" s="4" t="str">
        <f>VLOOKUP(A8,HOP!A:T,20,0)</f>
        <v>直连</v>
      </c>
    </row>
    <row r="9" s="4" customFormat="1" spans="1:9">
      <c r="A9" s="5">
        <v>17334601625</v>
      </c>
      <c r="B9" s="6">
        <v>44603</v>
      </c>
      <c r="C9" s="6">
        <v>44604</v>
      </c>
      <c r="D9" s="4">
        <v>311.84</v>
      </c>
      <c r="E9" s="4" t="str">
        <f>VLOOKUP(A9,HOP!A:L,12,0)</f>
        <v>311.84</v>
      </c>
      <c r="F9" s="4" t="str">
        <f>VLOOKUP(A9,HOP!A:C,3,0)</f>
        <v>2417598</v>
      </c>
      <c r="G9" s="4">
        <f t="shared" si="0"/>
        <v>0</v>
      </c>
      <c r="H9" s="4" t="str">
        <f t="shared" si="1"/>
        <v>，2417598</v>
      </c>
      <c r="I9" s="4" t="str">
        <f>VLOOKUP(A9,HOP!A:T,20,0)</f>
        <v>直连</v>
      </c>
    </row>
    <row r="10" s="4" customFormat="1" spans="1:9">
      <c r="A10" s="5">
        <v>17334714533</v>
      </c>
      <c r="B10" s="6">
        <v>44603</v>
      </c>
      <c r="C10" s="6">
        <v>44604</v>
      </c>
      <c r="D10" s="4">
        <v>202.98</v>
      </c>
      <c r="E10" s="4" t="str">
        <f>VLOOKUP(A10,HOP!A:L,12,0)</f>
        <v>202.98</v>
      </c>
      <c r="F10" s="4" t="str">
        <f>VLOOKUP(A10,HOP!A:C,3,0)</f>
        <v>2417602</v>
      </c>
      <c r="G10" s="4">
        <f t="shared" si="0"/>
        <v>0</v>
      </c>
      <c r="H10" s="4" t="str">
        <f t="shared" si="1"/>
        <v>，2417602</v>
      </c>
      <c r="I10" s="4" t="str">
        <f>VLOOKUP(A10,HOP!A:T,20,0)</f>
        <v>直连</v>
      </c>
    </row>
    <row r="11" s="4" customFormat="1" spans="1:9">
      <c r="A11" s="5">
        <v>17334481889</v>
      </c>
      <c r="B11" s="6">
        <v>44603</v>
      </c>
      <c r="C11" s="6">
        <v>44604</v>
      </c>
      <c r="D11" s="4">
        <v>221.76</v>
      </c>
      <c r="E11" s="4" t="str">
        <f>VLOOKUP(A11,HOP!A:L,12,0)</f>
        <v>221.76</v>
      </c>
      <c r="F11" s="4" t="str">
        <f>VLOOKUP(A11,HOP!A:C,3,0)</f>
        <v>2417608</v>
      </c>
      <c r="G11" s="4">
        <f t="shared" si="0"/>
        <v>0</v>
      </c>
      <c r="H11" s="4" t="str">
        <f t="shared" si="1"/>
        <v>，2417608</v>
      </c>
      <c r="I11" s="4" t="str">
        <f>VLOOKUP(A11,HOP!A:T,20,0)</f>
        <v>直连</v>
      </c>
    </row>
    <row r="12" s="4" customFormat="1" spans="1:9">
      <c r="A12" s="5">
        <v>17334888934</v>
      </c>
      <c r="B12" s="6">
        <v>44603</v>
      </c>
      <c r="C12" s="6">
        <v>44604</v>
      </c>
      <c r="D12" s="4">
        <v>188.5</v>
      </c>
      <c r="E12" s="4" t="str">
        <f>VLOOKUP(A12,HOP!A:L,12,0)</f>
        <v>188.50</v>
      </c>
      <c r="F12" s="4" t="str">
        <f>VLOOKUP(A12,HOP!A:C,3,0)</f>
        <v>2417641</v>
      </c>
      <c r="G12" s="4">
        <f t="shared" si="0"/>
        <v>0</v>
      </c>
      <c r="H12" s="4" t="str">
        <f t="shared" si="1"/>
        <v>，2417641</v>
      </c>
      <c r="I12" s="4" t="str">
        <f>VLOOKUP(A12,HOP!A:T,20,0)</f>
        <v>直连</v>
      </c>
    </row>
    <row r="13" s="4" customFormat="1" spans="1:9">
      <c r="A13" s="5">
        <v>17335589180</v>
      </c>
      <c r="B13" s="6">
        <v>44603</v>
      </c>
      <c r="C13" s="6">
        <v>44604</v>
      </c>
      <c r="D13" s="4">
        <v>212.16</v>
      </c>
      <c r="E13" s="4" t="str">
        <f>VLOOKUP(A13,HOP!A:L,12,0)</f>
        <v>212.16</v>
      </c>
      <c r="F13" s="4" t="str">
        <f>VLOOKUP(A13,HOP!A:C,3,0)</f>
        <v>2417738</v>
      </c>
      <c r="G13" s="4">
        <f t="shared" si="0"/>
        <v>0</v>
      </c>
      <c r="H13" s="4" t="str">
        <f t="shared" si="1"/>
        <v>，2417738</v>
      </c>
      <c r="I13" s="4" t="str">
        <f>VLOOKUP(A13,HOP!A:T,20,0)</f>
        <v>直连</v>
      </c>
    </row>
    <row r="14" s="4" customFormat="1" hidden="1" spans="1:9">
      <c r="A14" s="5">
        <v>17335538994</v>
      </c>
      <c r="B14" s="6">
        <v>44603</v>
      </c>
      <c r="C14" s="6">
        <v>44604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5">
        <v>17335699318</v>
      </c>
      <c r="B15" s="6">
        <v>44603</v>
      </c>
      <c r="C15" s="6">
        <v>44604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5">
        <v>17335647510</v>
      </c>
      <c r="B16" s="6">
        <v>44603</v>
      </c>
      <c r="C16" s="6">
        <v>44604</v>
      </c>
      <c r="D16" s="4">
        <v>155.23</v>
      </c>
      <c r="E16" s="4" t="str">
        <f>VLOOKUP(A16,HOP!A:L,12,0)</f>
        <v>155.23</v>
      </c>
      <c r="F16" s="4" t="str">
        <f>VLOOKUP(A16,HOP!A:C,3,0)</f>
        <v>2417765</v>
      </c>
      <c r="G16" s="4">
        <f t="shared" si="0"/>
        <v>0</v>
      </c>
      <c r="H16" s="4" t="str">
        <f t="shared" si="1"/>
        <v>，2417765</v>
      </c>
      <c r="I16" s="4" t="str">
        <f>VLOOKUP(A16,HOP!A:T,20,0)</f>
        <v>直连</v>
      </c>
    </row>
    <row r="17" s="4" customFormat="1" spans="1:9">
      <c r="A17" s="5">
        <v>17335776229</v>
      </c>
      <c r="B17" s="6">
        <v>44603</v>
      </c>
      <c r="C17" s="6">
        <v>44604</v>
      </c>
      <c r="D17" s="4">
        <v>167.28</v>
      </c>
      <c r="E17" s="4" t="str">
        <f>VLOOKUP(A17,HOP!A:L,12,0)</f>
        <v>167.28</v>
      </c>
      <c r="F17" s="4" t="str">
        <f>VLOOKUP(A17,HOP!A:C,3,0)</f>
        <v>2417767</v>
      </c>
      <c r="G17" s="4">
        <f t="shared" si="0"/>
        <v>0</v>
      </c>
      <c r="H17" s="4" t="str">
        <f t="shared" si="1"/>
        <v>，2417767</v>
      </c>
      <c r="I17" s="4" t="str">
        <f>VLOOKUP(A17,HOP!A:T,20,0)</f>
        <v>直连</v>
      </c>
    </row>
    <row r="18" s="4" customFormat="1" spans="1:9">
      <c r="A18" s="5">
        <v>17335313560</v>
      </c>
      <c r="B18" s="6">
        <v>44603</v>
      </c>
      <c r="C18" s="6">
        <v>44604</v>
      </c>
      <c r="D18" s="4">
        <v>135.66</v>
      </c>
      <c r="E18" s="4" t="str">
        <f>VLOOKUP(A18,HOP!A:L,12,0)</f>
        <v>135.66</v>
      </c>
      <c r="F18" s="4" t="str">
        <f>VLOOKUP(A18,HOP!A:C,3,0)</f>
        <v>2417807</v>
      </c>
      <c r="G18" s="4">
        <f t="shared" si="0"/>
        <v>0</v>
      </c>
      <c r="H18" s="4" t="str">
        <f t="shared" si="1"/>
        <v>，2417807</v>
      </c>
      <c r="I18" s="4" t="str">
        <f>VLOOKUP(A18,HOP!A:T,20,0)</f>
        <v>直连</v>
      </c>
    </row>
    <row r="20" spans="4:4">
      <c r="D20" s="4">
        <f>SUM(D2:D19)</f>
        <v>2896.57</v>
      </c>
    </row>
    <row r="26" spans="1:1">
      <c r="A26" s="4" t="s">
        <v>106</v>
      </c>
    </row>
    <row r="27" spans="1:1">
      <c r="A27" s="4" t="s">
        <v>107</v>
      </c>
    </row>
    <row r="28" spans="1:1">
      <c r="A28" s="4" t="s">
        <v>108</v>
      </c>
    </row>
  </sheetData>
  <autoFilter ref="A1:XFD20">
    <filterColumn colId="3">
      <filters blank="1">
        <filter val="164.3"/>
        <filter val="155.23"/>
        <filter val="160.14"/>
        <filter val="311.84"/>
        <filter val="135"/>
        <filter val="188.5"/>
        <filter val="135.66"/>
        <filter val="212.16"/>
        <filter val="221.76"/>
        <filter val="410.26"/>
        <filter val="2896.57"/>
        <filter val="167.28"/>
        <filter val="202.98"/>
        <filter val="228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</row>
    <row r="2" s="1" customFormat="1" spans="1:20">
      <c r="A2" s="3">
        <v>17335313560</v>
      </c>
      <c r="B2" s="1" t="s">
        <v>126</v>
      </c>
      <c r="C2" s="1" t="s">
        <v>127</v>
      </c>
      <c r="D2" s="1" t="s">
        <v>128</v>
      </c>
      <c r="E2" s="1" t="s">
        <v>103</v>
      </c>
      <c r="F2" s="1" t="s">
        <v>126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</row>
    <row r="3" s="1" customFormat="1" spans="1:20">
      <c r="A3" s="3">
        <v>17335776229</v>
      </c>
      <c r="B3" s="1" t="s">
        <v>126</v>
      </c>
      <c r="C3" s="1" t="s">
        <v>140</v>
      </c>
      <c r="D3" s="1" t="s">
        <v>141</v>
      </c>
      <c r="E3" s="1" t="s">
        <v>99</v>
      </c>
      <c r="F3" s="1" t="s">
        <v>126</v>
      </c>
      <c r="G3" s="1" t="s">
        <v>129</v>
      </c>
      <c r="H3" s="1" t="s">
        <v>130</v>
      </c>
      <c r="I3" s="1" t="s">
        <v>142</v>
      </c>
      <c r="J3" s="1" t="s">
        <v>132</v>
      </c>
      <c r="K3" s="1" t="s">
        <v>142</v>
      </c>
      <c r="L3" s="1" t="s">
        <v>142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143</v>
      </c>
      <c r="R3" s="1" t="s">
        <v>137</v>
      </c>
      <c r="S3" s="1" t="s">
        <v>138</v>
      </c>
      <c r="T3" s="1" t="s">
        <v>139</v>
      </c>
    </row>
    <row r="4" s="1" customFormat="1" spans="1:20">
      <c r="A4" s="3">
        <v>17335647510</v>
      </c>
      <c r="B4" s="1" t="s">
        <v>126</v>
      </c>
      <c r="C4" s="1" t="s">
        <v>144</v>
      </c>
      <c r="D4" s="1" t="s">
        <v>145</v>
      </c>
      <c r="E4" s="1" t="s">
        <v>95</v>
      </c>
      <c r="F4" s="1" t="s">
        <v>126</v>
      </c>
      <c r="G4" s="1" t="s">
        <v>129</v>
      </c>
      <c r="H4" s="1" t="s">
        <v>130</v>
      </c>
      <c r="I4" s="1" t="s">
        <v>146</v>
      </c>
      <c r="J4" s="1" t="s">
        <v>132</v>
      </c>
      <c r="K4" s="1" t="s">
        <v>146</v>
      </c>
      <c r="L4" s="1" t="s">
        <v>146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147</v>
      </c>
      <c r="R4" s="1" t="s">
        <v>137</v>
      </c>
      <c r="S4" s="1" t="s">
        <v>138</v>
      </c>
      <c r="T4" s="1" t="s">
        <v>139</v>
      </c>
    </row>
    <row r="5" s="1" customFormat="1" spans="1:20">
      <c r="A5" s="3">
        <v>17335589180</v>
      </c>
      <c r="B5" s="1" t="s">
        <v>126</v>
      </c>
      <c r="C5" s="1" t="s">
        <v>148</v>
      </c>
      <c r="D5" s="1" t="s">
        <v>149</v>
      </c>
      <c r="E5" s="1" t="s">
        <v>82</v>
      </c>
      <c r="F5" s="1" t="s">
        <v>126</v>
      </c>
      <c r="G5" s="1" t="s">
        <v>129</v>
      </c>
      <c r="H5" s="1" t="s">
        <v>130</v>
      </c>
      <c r="I5" s="1" t="s">
        <v>150</v>
      </c>
      <c r="J5" s="1" t="s">
        <v>132</v>
      </c>
      <c r="K5" s="1" t="s">
        <v>150</v>
      </c>
      <c r="L5" s="1" t="s">
        <v>150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151</v>
      </c>
      <c r="R5" s="1" t="s">
        <v>137</v>
      </c>
      <c r="S5" s="1" t="s">
        <v>138</v>
      </c>
      <c r="T5" s="1" t="s">
        <v>139</v>
      </c>
    </row>
    <row r="6" s="1" customFormat="1" spans="1:20">
      <c r="A6" s="3">
        <v>17334888934</v>
      </c>
      <c r="B6" s="1" t="s">
        <v>126</v>
      </c>
      <c r="C6" s="1" t="s">
        <v>152</v>
      </c>
      <c r="D6" s="1" t="s">
        <v>153</v>
      </c>
      <c r="E6" s="1" t="s">
        <v>77</v>
      </c>
      <c r="F6" s="1" t="s">
        <v>126</v>
      </c>
      <c r="G6" s="1" t="s">
        <v>129</v>
      </c>
      <c r="H6" s="1" t="s">
        <v>130</v>
      </c>
      <c r="I6" s="1" t="s">
        <v>154</v>
      </c>
      <c r="J6" s="1" t="s">
        <v>132</v>
      </c>
      <c r="K6" s="1" t="s">
        <v>154</v>
      </c>
      <c r="L6" s="1" t="s">
        <v>154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155</v>
      </c>
      <c r="R6" s="1" t="s">
        <v>137</v>
      </c>
      <c r="S6" s="1" t="s">
        <v>138</v>
      </c>
      <c r="T6" s="1" t="s">
        <v>139</v>
      </c>
    </row>
    <row r="7" s="1" customFormat="1" spans="1:20">
      <c r="A7" s="3">
        <v>17334481889</v>
      </c>
      <c r="B7" s="1" t="s">
        <v>126</v>
      </c>
      <c r="C7" s="1" t="s">
        <v>156</v>
      </c>
      <c r="D7" s="1" t="s">
        <v>157</v>
      </c>
      <c r="E7" s="1" t="s">
        <v>73</v>
      </c>
      <c r="F7" s="1" t="s">
        <v>126</v>
      </c>
      <c r="G7" s="1" t="s">
        <v>129</v>
      </c>
      <c r="H7" s="1" t="s">
        <v>130</v>
      </c>
      <c r="I7" s="1" t="s">
        <v>158</v>
      </c>
      <c r="J7" s="1" t="s">
        <v>132</v>
      </c>
      <c r="K7" s="1" t="s">
        <v>158</v>
      </c>
      <c r="L7" s="1" t="s">
        <v>158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159</v>
      </c>
      <c r="R7" s="1" t="s">
        <v>137</v>
      </c>
      <c r="S7" s="1" t="s">
        <v>138</v>
      </c>
      <c r="T7" s="1" t="s">
        <v>139</v>
      </c>
    </row>
    <row r="8" s="1" customFormat="1" spans="1:20">
      <c r="A8" s="3">
        <v>17334714533</v>
      </c>
      <c r="B8" s="1" t="s">
        <v>126</v>
      </c>
      <c r="C8" s="1" t="s">
        <v>160</v>
      </c>
      <c r="D8" s="1" t="s">
        <v>161</v>
      </c>
      <c r="E8" s="1" t="s">
        <v>69</v>
      </c>
      <c r="F8" s="1" t="s">
        <v>126</v>
      </c>
      <c r="G8" s="1" t="s">
        <v>129</v>
      </c>
      <c r="H8" s="1" t="s">
        <v>130</v>
      </c>
      <c r="I8" s="1" t="s">
        <v>162</v>
      </c>
      <c r="J8" s="1" t="s">
        <v>132</v>
      </c>
      <c r="K8" s="1" t="s">
        <v>162</v>
      </c>
      <c r="L8" s="1" t="s">
        <v>162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163</v>
      </c>
      <c r="R8" s="1" t="s">
        <v>137</v>
      </c>
      <c r="S8" s="1" t="s">
        <v>138</v>
      </c>
      <c r="T8" s="1" t="s">
        <v>139</v>
      </c>
    </row>
    <row r="9" s="1" customFormat="1" spans="1:20">
      <c r="A9" s="3">
        <v>17334601625</v>
      </c>
      <c r="B9" s="1" t="s">
        <v>126</v>
      </c>
      <c r="C9" s="1" t="s">
        <v>164</v>
      </c>
      <c r="D9" s="1" t="s">
        <v>165</v>
      </c>
      <c r="E9" s="1" t="s">
        <v>67</v>
      </c>
      <c r="F9" s="1" t="s">
        <v>126</v>
      </c>
      <c r="G9" s="1" t="s">
        <v>129</v>
      </c>
      <c r="H9" s="1" t="s">
        <v>130</v>
      </c>
      <c r="I9" s="1" t="s">
        <v>166</v>
      </c>
      <c r="J9" s="1" t="s">
        <v>132</v>
      </c>
      <c r="K9" s="1" t="s">
        <v>166</v>
      </c>
      <c r="L9" s="1" t="s">
        <v>166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167</v>
      </c>
      <c r="R9" s="1" t="s">
        <v>137</v>
      </c>
      <c r="S9" s="1" t="s">
        <v>138</v>
      </c>
      <c r="T9" s="1" t="s">
        <v>139</v>
      </c>
    </row>
    <row r="10" s="1" customFormat="1" spans="1:20">
      <c r="A10" s="3">
        <v>17334640881</v>
      </c>
      <c r="B10" s="1" t="s">
        <v>126</v>
      </c>
      <c r="C10" s="1" t="s">
        <v>168</v>
      </c>
      <c r="D10" s="1" t="s">
        <v>169</v>
      </c>
      <c r="E10" s="1" t="s">
        <v>62</v>
      </c>
      <c r="F10" s="1" t="s">
        <v>126</v>
      </c>
      <c r="G10" s="1" t="s">
        <v>129</v>
      </c>
      <c r="H10" s="1" t="s">
        <v>130</v>
      </c>
      <c r="I10" s="1" t="s">
        <v>170</v>
      </c>
      <c r="J10" s="1" t="s">
        <v>132</v>
      </c>
      <c r="K10" s="1" t="s">
        <v>170</v>
      </c>
      <c r="L10" s="1" t="s">
        <v>170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171</v>
      </c>
      <c r="R10" s="1" t="s">
        <v>137</v>
      </c>
      <c r="S10" s="1" t="s">
        <v>138</v>
      </c>
      <c r="T10" s="1" t="s">
        <v>139</v>
      </c>
    </row>
    <row r="11" s="1" customFormat="1" spans="1:20">
      <c r="A11" s="3">
        <v>17334532952</v>
      </c>
      <c r="B11" s="1" t="s">
        <v>126</v>
      </c>
      <c r="C11" s="1" t="s">
        <v>172</v>
      </c>
      <c r="D11" s="1" t="s">
        <v>161</v>
      </c>
      <c r="E11" s="1" t="s">
        <v>57</v>
      </c>
      <c r="F11" s="1" t="s">
        <v>126</v>
      </c>
      <c r="G11" s="1" t="s">
        <v>129</v>
      </c>
      <c r="H11" s="1" t="s">
        <v>130</v>
      </c>
      <c r="I11" s="1" t="s">
        <v>162</v>
      </c>
      <c r="J11" s="1" t="s">
        <v>132</v>
      </c>
      <c r="K11" s="1" t="s">
        <v>162</v>
      </c>
      <c r="L11" s="1" t="s">
        <v>162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173</v>
      </c>
      <c r="R11" s="1" t="s">
        <v>137</v>
      </c>
      <c r="S11" s="1" t="s">
        <v>138</v>
      </c>
      <c r="T11" s="1" t="s">
        <v>139</v>
      </c>
    </row>
    <row r="12" s="1" customFormat="1" spans="1:20">
      <c r="A12" s="3">
        <v>17334503158</v>
      </c>
      <c r="B12" s="1" t="s">
        <v>126</v>
      </c>
      <c r="C12" s="1" t="s">
        <v>174</v>
      </c>
      <c r="D12" s="1" t="s">
        <v>175</v>
      </c>
      <c r="E12" s="1" t="s">
        <v>54</v>
      </c>
      <c r="F12" s="1" t="s">
        <v>126</v>
      </c>
      <c r="G12" s="1" t="s">
        <v>129</v>
      </c>
      <c r="H12" s="1" t="s">
        <v>130</v>
      </c>
      <c r="I12" s="1" t="s">
        <v>176</v>
      </c>
      <c r="J12" s="1" t="s">
        <v>132</v>
      </c>
      <c r="K12" s="1" t="s">
        <v>176</v>
      </c>
      <c r="L12" s="1" t="s">
        <v>176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177</v>
      </c>
      <c r="R12" s="1" t="s">
        <v>137</v>
      </c>
      <c r="S12" s="1" t="s">
        <v>138</v>
      </c>
      <c r="T12" s="1" t="s">
        <v>139</v>
      </c>
    </row>
    <row r="13" s="1" customFormat="1" spans="1:20">
      <c r="A13" s="3">
        <v>17334467006</v>
      </c>
      <c r="B13" s="1" t="s">
        <v>126</v>
      </c>
      <c r="C13" s="1" t="s">
        <v>178</v>
      </c>
      <c r="D13" s="1" t="s">
        <v>128</v>
      </c>
      <c r="E13" s="1" t="s">
        <v>50</v>
      </c>
      <c r="F13" s="1" t="s">
        <v>126</v>
      </c>
      <c r="G13" s="1" t="s">
        <v>129</v>
      </c>
      <c r="H13" s="1" t="s">
        <v>130</v>
      </c>
      <c r="I13" s="1" t="s">
        <v>179</v>
      </c>
      <c r="J13" s="1" t="s">
        <v>132</v>
      </c>
      <c r="K13" s="1" t="s">
        <v>179</v>
      </c>
      <c r="L13" s="1" t="s">
        <v>179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180</v>
      </c>
      <c r="R13" s="1" t="s">
        <v>137</v>
      </c>
      <c r="S13" s="1" t="s">
        <v>138</v>
      </c>
      <c r="T13" s="1" t="s">
        <v>139</v>
      </c>
    </row>
    <row r="14" s="1" customFormat="1" spans="1:20">
      <c r="A14" s="3">
        <v>17334037280</v>
      </c>
      <c r="B14" s="1" t="s">
        <v>126</v>
      </c>
      <c r="C14" s="1" t="s">
        <v>181</v>
      </c>
      <c r="D14" s="1" t="s">
        <v>182</v>
      </c>
      <c r="E14" s="1" t="s">
        <v>46</v>
      </c>
      <c r="F14" s="1" t="s">
        <v>126</v>
      </c>
      <c r="G14" s="1" t="s">
        <v>129</v>
      </c>
      <c r="H14" s="1" t="s">
        <v>130</v>
      </c>
      <c r="I14" s="1" t="s">
        <v>183</v>
      </c>
      <c r="J14" s="1" t="s">
        <v>132</v>
      </c>
      <c r="K14" s="1" t="s">
        <v>183</v>
      </c>
      <c r="L14" s="1" t="s">
        <v>183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184</v>
      </c>
      <c r="R14" s="1" t="s">
        <v>137</v>
      </c>
      <c r="S14" s="1" t="s">
        <v>138</v>
      </c>
      <c r="T14" s="1" t="s">
        <v>139</v>
      </c>
    </row>
    <row r="15" s="1" customFormat="1" spans="1:20">
      <c r="A15" s="3">
        <v>17333897891</v>
      </c>
      <c r="B15" s="1" t="s">
        <v>126</v>
      </c>
      <c r="C15" s="1" t="s">
        <v>185</v>
      </c>
      <c r="D15" s="1" t="s">
        <v>186</v>
      </c>
      <c r="E15" s="1" t="s">
        <v>41</v>
      </c>
      <c r="F15" s="1" t="s">
        <v>126</v>
      </c>
      <c r="G15" s="1" t="s">
        <v>129</v>
      </c>
      <c r="H15" s="1" t="s">
        <v>130</v>
      </c>
      <c r="I15" s="1" t="s">
        <v>187</v>
      </c>
      <c r="J15" s="1" t="s">
        <v>132</v>
      </c>
      <c r="K15" s="1" t="s">
        <v>187</v>
      </c>
      <c r="L15" s="1" t="s">
        <v>187</v>
      </c>
      <c r="M15" s="1" t="s">
        <v>133</v>
      </c>
      <c r="N15" s="1" t="s">
        <v>133</v>
      </c>
      <c r="O15" s="1" t="s">
        <v>134</v>
      </c>
      <c r="P15" s="1" t="s">
        <v>135</v>
      </c>
      <c r="Q15" s="1" t="s">
        <v>188</v>
      </c>
      <c r="R15" s="1" t="s">
        <v>137</v>
      </c>
      <c r="S15" s="1" t="s">
        <v>138</v>
      </c>
      <c r="T15" s="1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2022-02-15T02:09:13Z</dcterms:created>
  <dcterms:modified xsi:type="dcterms:W3CDTF">2022-02-15T02:25:51Z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6D99FD99F15E42BC8B15530EFC7FDB0C</vt:lpwstr>
  </property>
  <property fmtid="{D5CDD505-2E9C-101B-9397-08002B2CF9AE}" pid="3" name="KSOProductBuildVer">
    <vt:lpwstr>2052-11.1.0.11294</vt:lpwstr>
  </property>
</Properties>
</file>