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</definedName>
  </definedNames>
  <calcPr calcId="144525"/>
</workbook>
</file>

<file path=xl/sharedStrings.xml><?xml version="1.0" encoding="utf-8"?>
<sst xmlns="http://schemas.openxmlformats.org/spreadsheetml/2006/main" count="950" uniqueCount="300">
  <si>
    <t>去哪儿网酒店预付对账单</t>
  </si>
  <si>
    <t>供应商名称：</t>
  </si>
  <si>
    <t>港丰国际</t>
  </si>
  <si>
    <t>结算周期：</t>
  </si>
  <si>
    <t>2022-01-10至2022-01-16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</si>
  <si>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</si>
  <si>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</si>
  <si>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</si>
  <si>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</si>
  <si>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</si>
  <si>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</si>
  <si>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</si>
  <si>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</si>
  <si>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</si>
  <si>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</si>
  <si>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</si>
  <si>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</si>
  <si>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</si>
  <si>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</si>
  <si>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</si>
  <si>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¥38,848.00</t>
  </si>
  <si>
    <t>¥13,602.00</t>
  </si>
  <si>
    <t>¥2,031.00</t>
  </si>
  <si>
    <t>¥23,215.00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</si>
  <si>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</si>
  <si>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</si>
  <si>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</si>
  <si>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</si>
  <si>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</si>
  <si>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</si>
  <si>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</si>
  <si>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</si>
  <si>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</si>
  <si>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</si>
  <si>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</si>
  <si>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</si>
  <si>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</si>
  <si>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</si>
  <si>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</si>
  <si>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</si>
  <si>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</si>
  <si>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</si>
  <si>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</si>
  <si>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</si>
  <si>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</si>
  <si>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</si>
  <si>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</si>
  <si>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</si>
  <si>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</si>
  <si>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</si>
  <si>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</si>
  <si>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</si>
  <si>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</si>
  <si>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</si>
  <si>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</si>
  <si>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</si>
  <si>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</si>
  <si>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</si>
  <si>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</si>
  <si>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</si>
  <si>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</si>
  <si>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</si>
  <si>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</si>
  <si>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</si>
  <si>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</si>
  <si>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</si>
  <si>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</si>
  <si>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</si>
  <si>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</si>
  <si>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</si>
  <si>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702872364995</t>
  </si>
  <si>
    <t>2380807</t>
  </si>
  <si>
    <t>酒店预付</t>
  </si>
  <si>
    <t>否</t>
  </si>
  <si>
    <t>普通</t>
  </si>
  <si>
    <t>821116846</t>
  </si>
  <si>
    <t>是拉差阿瑞兹酒店</t>
  </si>
  <si>
    <t>1619975</t>
  </si>
  <si>
    <t>PANIDA/PRAYUHRKIT|PANIDa/PRAYUHRKIT</t>
  </si>
  <si>
    <t>2022-01-09</t>
  </si>
  <si>
    <t>2022-04-13</t>
  </si>
  <si>
    <t>2022-04-14</t>
  </si>
  <si>
    <t>¥612.00</t>
  </si>
  <si>
    <t>2022-01-10 00:01:36</t>
  </si>
  <si>
    <t>superior room with ocean view</t>
  </si>
  <si>
    <t>WEBSITE</t>
  </si>
  <si>
    <t>702872432153</t>
  </si>
  <si>
    <t>2380034</t>
  </si>
  <si>
    <t>221948348</t>
  </si>
  <si>
    <t>万豪村奥兰多布埃纳维斯塔湖春季山丘套房万豪酒店</t>
  </si>
  <si>
    <t>LIU/ZHONGGUO|LIU/YINGXI</t>
  </si>
  <si>
    <t>2022-01-10</t>
  </si>
  <si>
    <t>¥615.00</t>
  </si>
  <si>
    <t>¥47.00</t>
  </si>
  <si>
    <t>¥568.00</t>
  </si>
  <si>
    <t>2 Double Studio Sofabed</t>
  </si>
  <si>
    <t>702873312348</t>
  </si>
  <si>
    <t>809330680</t>
  </si>
  <si>
    <t>澳门丽思卡尔顿酒店</t>
  </si>
  <si>
    <t>GUO/HAOYANG</t>
  </si>
  <si>
    <t>2022-03-25</t>
  </si>
  <si>
    <t>2022-03-27</t>
  </si>
  <si>
    <t>¥9,896.00</t>
  </si>
  <si>
    <t>2022-01-10 23:51:13</t>
  </si>
  <si>
    <t>carlton suite</t>
  </si>
  <si>
    <t>702873592943</t>
  </si>
  <si>
    <t>2381479</t>
  </si>
  <si>
    <t>158556686</t>
  </si>
  <si>
    <t>曼谷天空风景酒店 (SHA Plus+)</t>
  </si>
  <si>
    <t>LI/ZEJU</t>
  </si>
  <si>
    <t>2022-01-11</t>
  </si>
  <si>
    <t>¥436.00</t>
  </si>
  <si>
    <t>¥43.00</t>
  </si>
  <si>
    <t>¥393.00</t>
  </si>
  <si>
    <t>Premier Room</t>
  </si>
  <si>
    <t>702874101535</t>
  </si>
  <si>
    <t>2383135</t>
  </si>
  <si>
    <t>221909225</t>
  </si>
  <si>
    <t>澳门葡京酒店</t>
  </si>
  <si>
    <t>JING/SU</t>
  </si>
  <si>
    <t>2022-01-18</t>
  </si>
  <si>
    <t>2022-01-19</t>
  </si>
  <si>
    <t>¥375.00</t>
  </si>
  <si>
    <t>2022-01-11 10:36:17</t>
  </si>
  <si>
    <t>Standard Double Room</t>
  </si>
  <si>
    <t>702874535742</t>
  </si>
  <si>
    <t>2383144</t>
  </si>
  <si>
    <t>2022-01-11 10:37:34</t>
  </si>
  <si>
    <t>702874494192</t>
  </si>
  <si>
    <t>2383163</t>
  </si>
  <si>
    <t>2022-01-11 11:03:24</t>
  </si>
  <si>
    <t>702874237500</t>
  </si>
  <si>
    <t>2383728</t>
  </si>
  <si>
    <t>2022-01-11 15:18:18</t>
  </si>
  <si>
    <t>702866637587</t>
  </si>
  <si>
    <t>2370285</t>
  </si>
  <si>
    <t>221914766</t>
  </si>
  <si>
    <t>永利皇宫酒店</t>
  </si>
  <si>
    <t>CHEN/XIANGLING</t>
  </si>
  <si>
    <t>2022-01-03</t>
  </si>
  <si>
    <t>2022-01-12</t>
  </si>
  <si>
    <t>¥3,918.00</t>
  </si>
  <si>
    <t>¥291.00</t>
  </si>
  <si>
    <t>¥3,627.00</t>
  </si>
  <si>
    <t>Executive Suite</t>
  </si>
  <si>
    <t>702873710068</t>
  </si>
  <si>
    <t>2382035</t>
  </si>
  <si>
    <t>187121777</t>
  </si>
  <si>
    <t>西伊斯坦布尔万怡酒店</t>
  </si>
  <si>
    <t>SHI/JIE</t>
  </si>
  <si>
    <t>¥466.00</t>
  </si>
  <si>
    <t>¥52.00</t>
  </si>
  <si>
    <t>¥414.00</t>
  </si>
  <si>
    <t>deluxe twin room</t>
  </si>
  <si>
    <t>702851411896</t>
  </si>
  <si>
    <t>2346651</t>
  </si>
  <si>
    <t>800157715</t>
  </si>
  <si>
    <t>澳门JW万豪酒店</t>
  </si>
  <si>
    <t>DIE/DEMING</t>
  </si>
  <si>
    <t>2021-12-19</t>
  </si>
  <si>
    <t>2022-02-01</t>
  </si>
  <si>
    <t>2022-02-02</t>
  </si>
  <si>
    <t>¥1,220.00</t>
  </si>
  <si>
    <t>2022-01-13 00:25:34</t>
  </si>
  <si>
    <t>Deluxe King bed Room</t>
  </si>
  <si>
    <t>702876069052</t>
  </si>
  <si>
    <t>2389056</t>
  </si>
  <si>
    <t>2022-01-13</t>
  </si>
  <si>
    <t>2022-01-20</t>
  </si>
  <si>
    <t>2022-01-21</t>
  </si>
  <si>
    <t>¥374.00</t>
  </si>
  <si>
    <t>2022-01-13 21:05:26</t>
  </si>
  <si>
    <t>702875251807</t>
  </si>
  <si>
    <t>2385366</t>
  </si>
  <si>
    <t>240189032</t>
  </si>
  <si>
    <t>莫希纽约市中心酒店</t>
  </si>
  <si>
    <t>LIU/XING</t>
  </si>
  <si>
    <t>¥738.00</t>
  </si>
  <si>
    <t>¥68.00</t>
  </si>
  <si>
    <t>¥670.00</t>
  </si>
  <si>
    <t>Guest room 1 Queen bed</t>
  </si>
  <si>
    <t>702868403197</t>
  </si>
  <si>
    <t>2373458</t>
  </si>
  <si>
    <t>179514074</t>
  </si>
  <si>
    <t>威基基喜来登酒店</t>
  </si>
  <si>
    <t>JI/YURAN|ZHU/YITAO</t>
  </si>
  <si>
    <t>2022-01-05</t>
  </si>
  <si>
    <t>2022-01-07</t>
  </si>
  <si>
    <t>¥11,970.00</t>
  </si>
  <si>
    <t>¥894.00</t>
  </si>
  <si>
    <t>¥11,076.00</t>
  </si>
  <si>
    <t>partial ocean view 2 double beds room</t>
  </si>
  <si>
    <t>702843199487</t>
  </si>
  <si>
    <t>2335667</t>
  </si>
  <si>
    <t>158555819</t>
  </si>
  <si>
    <t>洛杉矶环球影城喜来登酒店</t>
  </si>
  <si>
    <t>LOU/HANNING</t>
  </si>
  <si>
    <t>2021-12-11</t>
  </si>
  <si>
    <t>2022-01-14</t>
  </si>
  <si>
    <t>¥3,002.00</t>
  </si>
  <si>
    <t>¥198.00</t>
  </si>
  <si>
    <t>¥2,804.00</t>
  </si>
  <si>
    <t>2 Double room</t>
  </si>
  <si>
    <t>702876588666</t>
  </si>
  <si>
    <t>2388907</t>
  </si>
  <si>
    <t>158559575</t>
  </si>
  <si>
    <t>迪拜 JW 万豪侯爵酒店</t>
  </si>
  <si>
    <t>HUANG/JIANWEI</t>
  </si>
  <si>
    <t>2022-01-15</t>
  </si>
  <si>
    <t>¥1,306.00</t>
  </si>
  <si>
    <t>¥130.00</t>
  </si>
  <si>
    <t>¥1,176.00</t>
  </si>
  <si>
    <t>deluxe king room</t>
  </si>
  <si>
    <t>702874468149</t>
  </si>
  <si>
    <t>2382909</t>
  </si>
  <si>
    <t>158550836</t>
  </si>
  <si>
    <t>多伦多东北/万锦市万怡酒店</t>
  </si>
  <si>
    <t>HU/XIAOYAN</t>
  </si>
  <si>
    <t>2022-01-16</t>
  </si>
  <si>
    <t>¥2,795.00</t>
  </si>
  <si>
    <t>¥308.00</t>
  </si>
  <si>
    <t>¥2,487.00</t>
  </si>
  <si>
    <t>king bed room</t>
  </si>
  <si>
    <t>合计</t>
  </si>
  <si>
    <t/>
  </si>
  <si>
    <t>¥25,246.00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</si>
  <si>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</si>
  <si>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</si>
  <si>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</si>
  <si>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</si>
  <si>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</si>
  <si>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</si>
  <si>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</si>
  <si>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</si>
  <si>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</si>
  <si>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A220216102845481</t>
  </si>
  <si>
    <t>A220216102901481</t>
  </si>
  <si>
    <r>
      <t>总计：</t>
    </r>
    <r>
      <rPr>
        <sz val="10"/>
        <rFont val="Arial"/>
        <charset val="134"/>
      </rPr>
      <t>23215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</si>
  <si>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</si>
  <si>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</si>
  <si>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</si>
  <si>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</si>
  <si>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</si>
  <si>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</si>
  <si>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</si>
  <si>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</si>
  <si>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</si>
  <si>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</si>
  <si>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</si>
  <si>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</si>
  <si>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</si>
  <si>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</si>
  <si>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</si>
  <si>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</si>
  <si>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HUANG JIANWEI</t>
  </si>
  <si>
    <t>退房日周结</t>
  </si>
  <si>
    <t>1176.00</t>
  </si>
  <si>
    <t>RMB</t>
  </si>
  <si>
    <t>0</t>
  </si>
  <si>
    <t>0.00</t>
  </si>
  <si>
    <t>去哪儿直连</t>
  </si>
  <si>
    <t>2022-01-13 20:11:18</t>
  </si>
  <si>
    <t>汇智国际旅游发展有限公司</t>
  </si>
  <si>
    <t>直连</t>
  </si>
  <si>
    <t>LIU XING</t>
  </si>
  <si>
    <t>670.00</t>
  </si>
  <si>
    <t>2022-01-12 09:56:05</t>
  </si>
  <si>
    <t>HU XIAOYAN</t>
  </si>
  <si>
    <t>2487.00</t>
  </si>
  <si>
    <t>2022-01-11 05:24:48</t>
  </si>
  <si>
    <t>伊斯坦布尔国际机场万怡酒店</t>
  </si>
  <si>
    <t>SHI JIE</t>
  </si>
  <si>
    <t>414.00</t>
  </si>
  <si>
    <t>2022-01-10 17:44:59</t>
  </si>
  <si>
    <t>曼谷天空风景酒店</t>
  </si>
  <si>
    <t>LI ZEJU</t>
  </si>
  <si>
    <t>393.00</t>
  </si>
  <si>
    <t>2022-01-10 13:03:12</t>
  </si>
  <si>
    <t>直采</t>
  </si>
  <si>
    <t>LIU ZHONGGUO,LIU YINGXI</t>
  </si>
  <si>
    <t>568.00</t>
  </si>
  <si>
    <t>2022-01-09 10:05:40</t>
  </si>
  <si>
    <t>JI YURAN,ZHU YITAO</t>
  </si>
  <si>
    <t>11076.00</t>
  </si>
  <si>
    <t>2022-01-05 11:21:12</t>
  </si>
  <si>
    <t>澳门永利皇宫酒店</t>
  </si>
  <si>
    <t>CHEN XIANGLING</t>
  </si>
  <si>
    <t>3627.00</t>
  </si>
  <si>
    <t>2022-01-03 12:55:12</t>
  </si>
  <si>
    <t>702857859800</t>
  </si>
  <si>
    <t>2021-12-25</t>
  </si>
  <si>
    <t>2355547</t>
  </si>
  <si>
    <t>多伦多喜来登港威酒店</t>
  </si>
  <si>
    <t>SUN YI,XIE WEIBO</t>
  </si>
  <si>
    <t>1613.00</t>
  </si>
  <si>
    <t>-1613</t>
  </si>
  <si>
    <t>2021-12-25 08:33:44</t>
  </si>
  <si>
    <t>LOU HANNING</t>
  </si>
  <si>
    <t>2804.00</t>
  </si>
  <si>
    <t>2021-12-11 11:16:52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</si>
</sst>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8" borderId="12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27" borderId="17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27" borderId="14" applyNumberFormat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 t="s">
        <v>83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79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91</v>
      </c>
      <c r="O4" s="7" t="s">
        <v>100</v>
      </c>
      <c r="P4" s="7" t="s">
        <v>101</v>
      </c>
      <c r="Q4" s="7"/>
      <c r="R4" s="11" t="s">
        <v>102</v>
      </c>
      <c r="S4" s="12" t="s">
        <v>102</v>
      </c>
      <c r="T4" s="7" t="s">
        <v>103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105</v>
      </c>
      <c r="B5" s="6" t="s">
        <v>106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91</v>
      </c>
      <c r="O5" s="7" t="s">
        <v>91</v>
      </c>
      <c r="P5" s="7" t="s">
        <v>110</v>
      </c>
      <c r="Q5" s="7"/>
      <c r="R5" s="11" t="s">
        <v>111</v>
      </c>
      <c r="S5" s="12" t="s">
        <v>19</v>
      </c>
      <c r="T5" s="7"/>
      <c r="U5" s="11" t="s">
        <v>19</v>
      </c>
      <c r="V5" s="11" t="s">
        <v>111</v>
      </c>
      <c r="W5" s="12" t="s">
        <v>112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117</v>
      </c>
      <c r="H6" s="7" t="s">
        <v>118</v>
      </c>
      <c r="I6" s="7" t="s">
        <v>77</v>
      </c>
      <c r="J6" s="7" t="s">
        <v>2</v>
      </c>
      <c r="K6" s="7" t="s">
        <v>119</v>
      </c>
      <c r="L6" s="7">
        <v>1</v>
      </c>
      <c r="M6" s="7">
        <v>1</v>
      </c>
      <c r="N6" s="7" t="s">
        <v>110</v>
      </c>
      <c r="O6" s="7" t="s">
        <v>120</v>
      </c>
      <c r="P6" s="7" t="s">
        <v>121</v>
      </c>
      <c r="Q6" s="7"/>
      <c r="R6" s="11" t="s">
        <v>122</v>
      </c>
      <c r="S6" s="12" t="s">
        <v>122</v>
      </c>
      <c r="T6" s="7" t="s">
        <v>123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124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117</v>
      </c>
      <c r="H7" s="7" t="s">
        <v>118</v>
      </c>
      <c r="I7" s="7" t="s">
        <v>77</v>
      </c>
      <c r="J7" s="7" t="s">
        <v>2</v>
      </c>
      <c r="K7" s="7" t="s">
        <v>119</v>
      </c>
      <c r="L7" s="7">
        <v>1</v>
      </c>
      <c r="M7" s="7">
        <v>1</v>
      </c>
      <c r="N7" s="7" t="s">
        <v>110</v>
      </c>
      <c r="O7" s="7" t="s">
        <v>120</v>
      </c>
      <c r="P7" s="7" t="s">
        <v>121</v>
      </c>
      <c r="Q7" s="7"/>
      <c r="R7" s="11" t="s">
        <v>122</v>
      </c>
      <c r="S7" s="12" t="s">
        <v>122</v>
      </c>
      <c r="T7" s="7" t="s">
        <v>127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124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 t="s">
        <v>129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117</v>
      </c>
      <c r="H8" s="7" t="s">
        <v>118</v>
      </c>
      <c r="I8" s="7" t="s">
        <v>77</v>
      </c>
      <c r="J8" s="7" t="s">
        <v>2</v>
      </c>
      <c r="K8" s="7" t="s">
        <v>119</v>
      </c>
      <c r="L8" s="7">
        <v>1</v>
      </c>
      <c r="M8" s="7">
        <v>1</v>
      </c>
      <c r="N8" s="7" t="s">
        <v>110</v>
      </c>
      <c r="O8" s="7" t="s">
        <v>120</v>
      </c>
      <c r="P8" s="7" t="s">
        <v>121</v>
      </c>
      <c r="Q8" s="7"/>
      <c r="R8" s="11" t="s">
        <v>122</v>
      </c>
      <c r="S8" s="12" t="s">
        <v>122</v>
      </c>
      <c r="T8" s="7" t="s">
        <v>130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124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131</v>
      </c>
      <c r="B9" s="6" t="s">
        <v>132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117</v>
      </c>
      <c r="H9" s="7" t="s">
        <v>118</v>
      </c>
      <c r="I9" s="7" t="s">
        <v>77</v>
      </c>
      <c r="J9" s="7" t="s">
        <v>2</v>
      </c>
      <c r="K9" s="7" t="s">
        <v>119</v>
      </c>
      <c r="L9" s="7">
        <v>1</v>
      </c>
      <c r="M9" s="7">
        <v>1</v>
      </c>
      <c r="N9" s="7" t="s">
        <v>110</v>
      </c>
      <c r="O9" s="7" t="s">
        <v>120</v>
      </c>
      <c r="P9" s="7" t="s">
        <v>121</v>
      </c>
      <c r="Q9" s="7"/>
      <c r="R9" s="11" t="s">
        <v>122</v>
      </c>
      <c r="S9" s="12" t="s">
        <v>122</v>
      </c>
      <c r="T9" s="7" t="s">
        <v>133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124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134</v>
      </c>
      <c r="B10" s="6" t="s">
        <v>135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136</v>
      </c>
      <c r="H10" s="7" t="s">
        <v>137</v>
      </c>
      <c r="I10" s="7" t="s">
        <v>77</v>
      </c>
      <c r="J10" s="7" t="s">
        <v>2</v>
      </c>
      <c r="K10" s="7" t="s">
        <v>138</v>
      </c>
      <c r="L10" s="7">
        <v>1</v>
      </c>
      <c r="M10" s="7">
        <v>3</v>
      </c>
      <c r="N10" s="7" t="s">
        <v>139</v>
      </c>
      <c r="O10" s="7" t="s">
        <v>79</v>
      </c>
      <c r="P10" s="7" t="s">
        <v>140</v>
      </c>
      <c r="Q10" s="7"/>
      <c r="R10" s="11" t="s">
        <v>141</v>
      </c>
      <c r="S10" s="12" t="s">
        <v>19</v>
      </c>
      <c r="T10" s="7"/>
      <c r="U10" s="11" t="s">
        <v>19</v>
      </c>
      <c r="V10" s="11" t="s">
        <v>141</v>
      </c>
      <c r="W10" s="12" t="s">
        <v>142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145</v>
      </c>
      <c r="B11" s="6" t="s">
        <v>146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147</v>
      </c>
      <c r="H11" s="7" t="s">
        <v>148</v>
      </c>
      <c r="I11" s="7" t="s">
        <v>77</v>
      </c>
      <c r="J11" s="7" t="s">
        <v>2</v>
      </c>
      <c r="K11" s="7" t="s">
        <v>149</v>
      </c>
      <c r="L11" s="7">
        <v>1</v>
      </c>
      <c r="M11" s="7">
        <v>2</v>
      </c>
      <c r="N11" s="7" t="s">
        <v>91</v>
      </c>
      <c r="O11" s="7" t="s">
        <v>91</v>
      </c>
      <c r="P11" s="7" t="s">
        <v>140</v>
      </c>
      <c r="Q11" s="7"/>
      <c r="R11" s="11" t="s">
        <v>150</v>
      </c>
      <c r="S11" s="12" t="s">
        <v>19</v>
      </c>
      <c r="T11" s="7"/>
      <c r="U11" s="11" t="s">
        <v>19</v>
      </c>
      <c r="V11" s="11" t="s">
        <v>150</v>
      </c>
      <c r="W11" s="12" t="s">
        <v>151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154</v>
      </c>
      <c r="B12" s="6" t="s">
        <v>155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159</v>
      </c>
      <c r="O12" s="7" t="s">
        <v>160</v>
      </c>
      <c r="P12" s="7" t="s">
        <v>161</v>
      </c>
      <c r="Q12" s="7"/>
      <c r="R12" s="11" t="s">
        <v>162</v>
      </c>
      <c r="S12" s="12" t="s">
        <v>162</v>
      </c>
      <c r="T12" s="7" t="s">
        <v>163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164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165</v>
      </c>
      <c r="B13" s="6" t="s">
        <v>166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117</v>
      </c>
      <c r="H13" s="7" t="s">
        <v>118</v>
      </c>
      <c r="I13" s="7" t="s">
        <v>77</v>
      </c>
      <c r="J13" s="7" t="s">
        <v>2</v>
      </c>
      <c r="K13" s="7" t="s">
        <v>119</v>
      </c>
      <c r="L13" s="7">
        <v>1</v>
      </c>
      <c r="M13" s="7">
        <v>1</v>
      </c>
      <c r="N13" s="7" t="s">
        <v>167</v>
      </c>
      <c r="O13" s="7" t="s">
        <v>168</v>
      </c>
      <c r="P13" s="7" t="s">
        <v>169</v>
      </c>
      <c r="Q13" s="7"/>
      <c r="R13" s="11" t="s">
        <v>170</v>
      </c>
      <c r="S13" s="12" t="s">
        <v>170</v>
      </c>
      <c r="T13" s="7" t="s">
        <v>171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124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172</v>
      </c>
      <c r="B14" s="6" t="s">
        <v>173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140</v>
      </c>
      <c r="O14" s="7" t="s">
        <v>140</v>
      </c>
      <c r="P14" s="7" t="s">
        <v>167</v>
      </c>
      <c r="Q14" s="7"/>
      <c r="R14" s="11" t="s">
        <v>177</v>
      </c>
      <c r="S14" s="12" t="s">
        <v>19</v>
      </c>
      <c r="T14" s="7"/>
      <c r="U14" s="11" t="s">
        <v>19</v>
      </c>
      <c r="V14" s="11" t="s">
        <v>177</v>
      </c>
      <c r="W14" s="12" t="s">
        <v>178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181</v>
      </c>
      <c r="B15" s="6" t="s">
        <v>182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6</v>
      </c>
      <c r="N15" s="7" t="s">
        <v>186</v>
      </c>
      <c r="O15" s="7" t="s">
        <v>187</v>
      </c>
      <c r="P15" s="7" t="s">
        <v>167</v>
      </c>
      <c r="Q15" s="7"/>
      <c r="R15" s="11" t="s">
        <v>188</v>
      </c>
      <c r="S15" s="12" t="s">
        <v>19</v>
      </c>
      <c r="T15" s="7"/>
      <c r="U15" s="11" t="s">
        <v>19</v>
      </c>
      <c r="V15" s="11" t="s">
        <v>188</v>
      </c>
      <c r="W15" s="12" t="s">
        <v>189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192</v>
      </c>
      <c r="B16" s="6" t="s">
        <v>193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194</v>
      </c>
      <c r="H16" s="7" t="s">
        <v>195</v>
      </c>
      <c r="I16" s="7" t="s">
        <v>77</v>
      </c>
      <c r="J16" s="7" t="s">
        <v>2</v>
      </c>
      <c r="K16" s="7" t="s">
        <v>196</v>
      </c>
      <c r="L16" s="7">
        <v>1</v>
      </c>
      <c r="M16" s="7">
        <v>2</v>
      </c>
      <c r="N16" s="7" t="s">
        <v>197</v>
      </c>
      <c r="O16" s="7" t="s">
        <v>140</v>
      </c>
      <c r="P16" s="7" t="s">
        <v>198</v>
      </c>
      <c r="Q16" s="7"/>
      <c r="R16" s="11" t="s">
        <v>199</v>
      </c>
      <c r="S16" s="12" t="s">
        <v>19</v>
      </c>
      <c r="T16" s="7"/>
      <c r="U16" s="11" t="s">
        <v>19</v>
      </c>
      <c r="V16" s="11" t="s">
        <v>199</v>
      </c>
      <c r="W16" s="12" t="s">
        <v>200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203</v>
      </c>
      <c r="B17" s="6" t="s">
        <v>204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205</v>
      </c>
      <c r="H17" s="7" t="s">
        <v>206</v>
      </c>
      <c r="I17" s="7" t="s">
        <v>77</v>
      </c>
      <c r="J17" s="7" t="s">
        <v>2</v>
      </c>
      <c r="K17" s="7" t="s">
        <v>207</v>
      </c>
      <c r="L17" s="7">
        <v>1</v>
      </c>
      <c r="M17" s="7">
        <v>1</v>
      </c>
      <c r="N17" s="7" t="s">
        <v>167</v>
      </c>
      <c r="O17" s="7" t="s">
        <v>198</v>
      </c>
      <c r="P17" s="7" t="s">
        <v>208</v>
      </c>
      <c r="Q17" s="7"/>
      <c r="R17" s="11" t="s">
        <v>209</v>
      </c>
      <c r="S17" s="12" t="s">
        <v>19</v>
      </c>
      <c r="T17" s="7"/>
      <c r="U17" s="11" t="s">
        <v>19</v>
      </c>
      <c r="V17" s="11" t="s">
        <v>209</v>
      </c>
      <c r="W17" s="12" t="s">
        <v>210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211</v>
      </c>
      <c r="AD17" t="s">
        <v>6</v>
      </c>
      <c r="AE17" t="s">
        <v>212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213</v>
      </c>
      <c r="B18" s="6" t="s">
        <v>214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215</v>
      </c>
      <c r="H18" s="7" t="s">
        <v>216</v>
      </c>
      <c r="I18" s="7" t="s">
        <v>77</v>
      </c>
      <c r="J18" s="7" t="s">
        <v>2</v>
      </c>
      <c r="K18" s="7" t="s">
        <v>217</v>
      </c>
      <c r="L18" s="7">
        <v>1</v>
      </c>
      <c r="M18" s="7">
        <v>5</v>
      </c>
      <c r="N18" s="7" t="s">
        <v>110</v>
      </c>
      <c r="O18" s="7" t="s">
        <v>110</v>
      </c>
      <c r="P18" s="7" t="s">
        <v>218</v>
      </c>
      <c r="Q18" s="7"/>
      <c r="R18" s="11" t="s">
        <v>219</v>
      </c>
      <c r="S18" s="12" t="s">
        <v>19</v>
      </c>
      <c r="T18" s="7"/>
      <c r="U18" s="11" t="s">
        <v>19</v>
      </c>
      <c r="V18" s="11" t="s">
        <v>219</v>
      </c>
      <c r="W18" s="12" t="s">
        <v>220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221</v>
      </c>
      <c r="AD18" t="s">
        <v>6</v>
      </c>
      <c r="AE18" t="s">
        <v>222</v>
      </c>
      <c r="AF18" t="s">
        <v>85</v>
      </c>
      <c r="AG18" t="s">
        <v>73</v>
      </c>
      <c r="AH18" t="s">
        <v>19</v>
      </c>
    </row>
    <row r="19" customHeight="1" spans="1:32">
      <c r="A19" s="10" t="s">
        <v>223</v>
      </c>
      <c r="B19" s="10"/>
      <c r="C19" s="10" t="s">
        <v>224</v>
      </c>
      <c r="D19" s="10"/>
      <c r="E19" s="10"/>
      <c r="F19" s="10"/>
      <c r="G19" s="10" t="s">
        <v>224</v>
      </c>
      <c r="H19" s="10" t="s">
        <v>224</v>
      </c>
      <c r="I19" s="10" t="s">
        <v>224</v>
      </c>
      <c r="J19" s="10" t="s">
        <v>224</v>
      </c>
      <c r="K19" s="10" t="s">
        <v>224</v>
      </c>
      <c r="L19" s="10" t="s">
        <v>224</v>
      </c>
      <c r="M19" s="10" t="s">
        <v>224</v>
      </c>
      <c r="N19" s="10" t="s">
        <v>224</v>
      </c>
      <c r="O19" s="10" t="s">
        <v>224</v>
      </c>
      <c r="P19" s="10" t="s">
        <v>224</v>
      </c>
      <c r="Q19" s="10"/>
      <c r="R19" s="13" t="s">
        <v>20</v>
      </c>
      <c r="S19" s="13" t="s">
        <v>21</v>
      </c>
      <c r="T19" s="10" t="s">
        <v>224</v>
      </c>
      <c r="U19" s="13"/>
      <c r="V19" s="13" t="s">
        <v>225</v>
      </c>
      <c r="W19" s="13" t="s">
        <v>22</v>
      </c>
      <c r="X19" s="13"/>
      <c r="Y19" s="13"/>
      <c r="Z19" s="13"/>
      <c r="AA19" s="10"/>
      <c r="AB19" s="13"/>
      <c r="AC19" s="10"/>
      <c r="AD19" s="10" t="s">
        <v>224</v>
      </c>
      <c r="AE19" s="10"/>
      <c r="AF1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226</v>
      </c>
      <c r="B1" s="4" t="s">
        <v>227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228</v>
      </c>
      <c r="H1" s="4" t="s">
        <v>229</v>
      </c>
      <c r="I1" s="4" t="s">
        <v>13</v>
      </c>
      <c r="J1" s="4" t="s">
        <v>17</v>
      </c>
      <c r="K1" s="4" t="s">
        <v>18</v>
      </c>
      <c r="L1" s="9" t="s">
        <v>230</v>
      </c>
      <c r="M1" s="4" t="s">
        <v>231</v>
      </c>
      <c r="N1" s="4" t="s">
        <v>232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233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D40" sqref="D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234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6" t="s">
        <v>86</v>
      </c>
      <c r="B3" s="7" t="s">
        <v>79</v>
      </c>
      <c r="C3" s="7" t="s">
        <v>91</v>
      </c>
      <c r="D3" s="3">
        <v>568</v>
      </c>
      <c r="E3" t="str">
        <f>VLOOKUP(A3,HOP!A:L,12,0)</f>
        <v>568.00</v>
      </c>
      <c r="F3" t="str">
        <f>VLOOKUP(A3,HOP!A:C,3,0)</f>
        <v>2380034</v>
      </c>
      <c r="G3">
        <f t="shared" ref="G3:G18" si="0">D3-E3</f>
        <v>0</v>
      </c>
      <c r="H3" t="str">
        <f t="shared" ref="H3:H18" si="1">$H$1&amp;F3</f>
        <v>，2380034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100</v>
      </c>
      <c r="C4" s="7" t="s">
        <v>101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VLOOKUP(A4,HOP!A:T,20,0)</f>
        <v>#N/A</v>
      </c>
    </row>
    <row r="5" ht="14.25" customHeight="1" spans="1:9">
      <c r="A5" s="6" t="s">
        <v>105</v>
      </c>
      <c r="B5" s="7" t="s">
        <v>91</v>
      </c>
      <c r="C5" s="7" t="s">
        <v>110</v>
      </c>
      <c r="D5" s="3">
        <v>393</v>
      </c>
      <c r="E5" t="str">
        <f>VLOOKUP(A5,HOP!A:L,12,0)</f>
        <v>393.00</v>
      </c>
      <c r="F5" t="str">
        <f>VLOOKUP(A5,HOP!A:C,3,0)</f>
        <v>2381479</v>
      </c>
      <c r="G5">
        <f t="shared" si="0"/>
        <v>0</v>
      </c>
      <c r="H5" t="str">
        <f t="shared" si="1"/>
        <v>，2381479</v>
      </c>
      <c r="I5" t="str">
        <f>VLOOKUP(A5,HOP!A:T,20,0)</f>
        <v>直采</v>
      </c>
    </row>
    <row r="6" ht="14.25" hidden="1" customHeight="1" spans="1:9">
      <c r="A6" s="6" t="s">
        <v>115</v>
      </c>
      <c r="B6" s="7" t="s">
        <v>120</v>
      </c>
      <c r="C6" s="7" t="s">
        <v>121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hidden="1" customHeight="1" spans="1:9">
      <c r="A7" s="6" t="s">
        <v>125</v>
      </c>
      <c r="B7" s="7" t="s">
        <v>120</v>
      </c>
      <c r="C7" s="7" t="s">
        <v>121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hidden="1" customHeight="1" spans="1:9">
      <c r="A8" s="6" t="s">
        <v>128</v>
      </c>
      <c r="B8" s="7" t="s">
        <v>120</v>
      </c>
      <c r="C8" s="7" t="s">
        <v>121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VLOOKUP(A8,HOP!A:T,20,0)</f>
        <v>#N/A</v>
      </c>
    </row>
    <row r="9" ht="14.25" hidden="1" customHeight="1" spans="1:9">
      <c r="A9" s="6" t="s">
        <v>131</v>
      </c>
      <c r="B9" s="7" t="s">
        <v>120</v>
      </c>
      <c r="C9" s="7" t="s">
        <v>121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VLOOKUP(A9,HOP!A:T,20,0)</f>
        <v>#N/A</v>
      </c>
    </row>
    <row r="10" ht="14.25" customHeight="1" spans="1:9">
      <c r="A10" s="6" t="s">
        <v>134</v>
      </c>
      <c r="B10" s="7" t="s">
        <v>79</v>
      </c>
      <c r="C10" s="7" t="s">
        <v>140</v>
      </c>
      <c r="D10" s="3">
        <v>3627</v>
      </c>
      <c r="E10" t="str">
        <f>VLOOKUP(A10,HOP!A:L,12,0)</f>
        <v>3627.00</v>
      </c>
      <c r="F10" t="str">
        <f>VLOOKUP(A10,HOP!A:C,3,0)</f>
        <v>2370285</v>
      </c>
      <c r="G10">
        <f t="shared" si="0"/>
        <v>0</v>
      </c>
      <c r="H10" t="str">
        <f t="shared" si="1"/>
        <v>，2370285</v>
      </c>
      <c r="I10" t="str">
        <f>VLOOKUP(A10,HOP!A:T,20,0)</f>
        <v>直连</v>
      </c>
    </row>
    <row r="11" ht="14.25" customHeight="1" spans="1:9">
      <c r="A11" s="6" t="s">
        <v>145</v>
      </c>
      <c r="B11" s="7" t="s">
        <v>91</v>
      </c>
      <c r="C11" s="7" t="s">
        <v>140</v>
      </c>
      <c r="D11" s="3">
        <v>414</v>
      </c>
      <c r="E11" t="str">
        <f>VLOOKUP(A11,HOP!A:L,12,0)</f>
        <v>414.00</v>
      </c>
      <c r="F11" t="str">
        <f>VLOOKUP(A11,HOP!A:C,3,0)</f>
        <v>2382035</v>
      </c>
      <c r="G11">
        <f t="shared" si="0"/>
        <v>0</v>
      </c>
      <c r="H11" t="str">
        <f t="shared" si="1"/>
        <v>，2382035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160</v>
      </c>
      <c r="C12" s="7" t="s">
        <v>161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VLOOKUP(A12,HOP!A:T,20,0)</f>
        <v>#N/A</v>
      </c>
    </row>
    <row r="13" ht="14.25" hidden="1" customHeight="1" spans="1:9">
      <c r="A13" s="6" t="s">
        <v>165</v>
      </c>
      <c r="B13" s="7" t="s">
        <v>168</v>
      </c>
      <c r="C13" s="7" t="s">
        <v>169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VLOOKUP(A13,HOP!A:T,20,0)</f>
        <v>#N/A</v>
      </c>
    </row>
    <row r="14" ht="14.25" customHeight="1" spans="1:9">
      <c r="A14" s="6" t="s">
        <v>172</v>
      </c>
      <c r="B14" s="7" t="s">
        <v>140</v>
      </c>
      <c r="C14" s="7" t="s">
        <v>167</v>
      </c>
      <c r="D14" s="3">
        <v>670</v>
      </c>
      <c r="E14" t="str">
        <f>VLOOKUP(A14,HOP!A:L,12,0)</f>
        <v>670.00</v>
      </c>
      <c r="F14" t="str">
        <f>VLOOKUP(A14,HOP!A:C,3,0)</f>
        <v>2385366</v>
      </c>
      <c r="G14">
        <f t="shared" si="0"/>
        <v>0</v>
      </c>
      <c r="H14" t="str">
        <f t="shared" si="1"/>
        <v>，2385366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187</v>
      </c>
      <c r="C15" s="7" t="s">
        <v>167</v>
      </c>
      <c r="D15" s="3">
        <v>11076</v>
      </c>
      <c r="E15" t="str">
        <f>VLOOKUP(A15,HOP!A:L,12,0)</f>
        <v>11076.00</v>
      </c>
      <c r="F15" t="str">
        <f>VLOOKUP(A15,HOP!A:C,3,0)</f>
        <v>2373458</v>
      </c>
      <c r="G15">
        <f t="shared" si="0"/>
        <v>0</v>
      </c>
      <c r="H15" t="str">
        <f t="shared" si="1"/>
        <v>，2373458</v>
      </c>
      <c r="I15" t="str">
        <f>VLOOKUP(A15,HOP!A:T,20,0)</f>
        <v>直连</v>
      </c>
    </row>
    <row r="16" ht="14.25" customHeight="1" spans="1:9">
      <c r="A16" s="6" t="s">
        <v>192</v>
      </c>
      <c r="B16" s="7" t="s">
        <v>140</v>
      </c>
      <c r="C16" s="7" t="s">
        <v>198</v>
      </c>
      <c r="D16" s="3">
        <v>2804</v>
      </c>
      <c r="E16" t="str">
        <f>VLOOKUP(A16,HOP!A:L,12,0)</f>
        <v>2804.00</v>
      </c>
      <c r="F16" t="str">
        <f>VLOOKUP(A16,HOP!A:C,3,0)</f>
        <v>2335667</v>
      </c>
      <c r="G16">
        <f t="shared" si="0"/>
        <v>0</v>
      </c>
      <c r="H16" t="str">
        <f t="shared" si="1"/>
        <v>，2335667</v>
      </c>
      <c r="I16" t="str">
        <f>VLOOKUP(A16,HOP!A:T,20,0)</f>
        <v>直连</v>
      </c>
    </row>
    <row r="17" ht="14.25" customHeight="1" spans="1:9">
      <c r="A17" s="6" t="s">
        <v>203</v>
      </c>
      <c r="B17" s="7" t="s">
        <v>198</v>
      </c>
      <c r="C17" s="7" t="s">
        <v>208</v>
      </c>
      <c r="D17" s="3">
        <v>1176</v>
      </c>
      <c r="E17" t="str">
        <f>VLOOKUP(A17,HOP!A:L,12,0)</f>
        <v>1176.00</v>
      </c>
      <c r="F17" t="str">
        <f>VLOOKUP(A17,HOP!A:C,3,0)</f>
        <v>2388907</v>
      </c>
      <c r="G17">
        <f t="shared" si="0"/>
        <v>0</v>
      </c>
      <c r="H17" t="str">
        <f t="shared" si="1"/>
        <v>，2388907</v>
      </c>
      <c r="I17" t="str">
        <f>VLOOKUP(A17,HOP!A:T,20,0)</f>
        <v>直连</v>
      </c>
    </row>
    <row r="18" ht="14.25" customHeight="1" spans="1:9">
      <c r="A18" s="6" t="s">
        <v>213</v>
      </c>
      <c r="B18" s="7" t="s">
        <v>110</v>
      </c>
      <c r="C18" s="7" t="s">
        <v>218</v>
      </c>
      <c r="D18" s="3">
        <v>2487</v>
      </c>
      <c r="E18" t="str">
        <f>VLOOKUP(A18,HOP!A:L,12,0)</f>
        <v>2487.00</v>
      </c>
      <c r="F18" t="str">
        <f>VLOOKUP(A18,HOP!A:C,3,0)</f>
        <v>2382909</v>
      </c>
      <c r="G18">
        <f t="shared" si="0"/>
        <v>0</v>
      </c>
      <c r="H18" t="str">
        <f t="shared" si="1"/>
        <v>，2382909</v>
      </c>
      <c r="I18" t="str">
        <f>VLOOKUP(A18,HOP!A:T,20,0)</f>
        <v>直连</v>
      </c>
    </row>
    <row r="20" spans="4:4">
      <c r="D20" s="3">
        <f>SUM(D2:D19)</f>
        <v>23215</v>
      </c>
    </row>
    <row r="21" ht="14.25" spans="4:4">
      <c r="D21" s="8" t="s">
        <v>23</v>
      </c>
    </row>
    <row r="24" spans="1:3">
      <c r="A24" t="s">
        <v>235</v>
      </c>
      <c r="C24">
        <v>393</v>
      </c>
    </row>
    <row r="25" spans="1:3">
      <c r="A25" t="s">
        <v>236</v>
      </c>
      <c r="C25">
        <v>22822</v>
      </c>
    </row>
    <row r="26" spans="1:3">
      <c r="A26" s="5" t="s">
        <v>237</v>
      </c>
      <c r="C26">
        <f>SUBTOTAL(9,C24:C25)</f>
        <v>23215</v>
      </c>
    </row>
  </sheetData>
  <autoFilter ref="A1:I18">
    <filterColumn colId="3">
      <filters>
        <filter val="393.00"/>
        <filter val="414.00"/>
        <filter val="568.00"/>
        <filter val="670.00"/>
        <filter val="11,076.00"/>
        <filter val="1,176.00"/>
        <filter val="2,487.00"/>
        <filter val="3,627.00"/>
        <filter val="2,804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238</v>
      </c>
      <c r="B1" s="2" t="s">
        <v>239</v>
      </c>
      <c r="C1" s="2" t="s">
        <v>240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241</v>
      </c>
      <c r="I1" s="2" t="s">
        <v>242</v>
      </c>
      <c r="J1" s="2" t="s">
        <v>243</v>
      </c>
      <c r="K1" s="2" t="s">
        <v>244</v>
      </c>
      <c r="L1" s="2" t="s">
        <v>245</v>
      </c>
      <c r="M1" s="2" t="s">
        <v>246</v>
      </c>
      <c r="N1" s="2" t="s">
        <v>247</v>
      </c>
      <c r="O1" s="2" t="s">
        <v>248</v>
      </c>
      <c r="P1" s="2" t="s">
        <v>249</v>
      </c>
      <c r="Q1" s="2" t="s">
        <v>250</v>
      </c>
      <c r="R1" s="2" t="s">
        <v>251</v>
      </c>
      <c r="S1" s="2" t="s">
        <v>252</v>
      </c>
      <c r="T1" s="2" t="s">
        <v>253</v>
      </c>
    </row>
    <row r="2" s="1" customFormat="1" spans="1:20">
      <c r="A2" s="1" t="s">
        <v>203</v>
      </c>
      <c r="B2" s="1" t="s">
        <v>167</v>
      </c>
      <c r="C2" s="1" t="s">
        <v>204</v>
      </c>
      <c r="D2" s="1" t="s">
        <v>206</v>
      </c>
      <c r="E2" s="1" t="s">
        <v>254</v>
      </c>
      <c r="F2" s="1" t="s">
        <v>198</v>
      </c>
      <c r="G2" s="1" t="s">
        <v>208</v>
      </c>
      <c r="H2" s="1" t="s">
        <v>255</v>
      </c>
      <c r="I2" s="1" t="s">
        <v>256</v>
      </c>
      <c r="J2" s="1" t="s">
        <v>257</v>
      </c>
      <c r="K2" s="1" t="s">
        <v>256</v>
      </c>
      <c r="L2" s="1" t="s">
        <v>256</v>
      </c>
      <c r="M2" s="1" t="s">
        <v>258</v>
      </c>
      <c r="N2" s="1" t="s">
        <v>258</v>
      </c>
      <c r="O2" s="1" t="s">
        <v>259</v>
      </c>
      <c r="P2" s="1" t="s">
        <v>260</v>
      </c>
      <c r="Q2" s="1" t="s">
        <v>261</v>
      </c>
      <c r="R2" s="1" t="s">
        <v>73</v>
      </c>
      <c r="S2" s="1" t="s">
        <v>262</v>
      </c>
      <c r="T2" s="1" t="s">
        <v>263</v>
      </c>
    </row>
    <row r="3" s="1" customFormat="1" spans="1:20">
      <c r="A3" s="1" t="s">
        <v>172</v>
      </c>
      <c r="B3" s="1" t="s">
        <v>140</v>
      </c>
      <c r="C3" s="1" t="s">
        <v>173</v>
      </c>
      <c r="D3" s="1" t="s">
        <v>175</v>
      </c>
      <c r="E3" s="1" t="s">
        <v>264</v>
      </c>
      <c r="F3" s="1" t="s">
        <v>140</v>
      </c>
      <c r="G3" s="1" t="s">
        <v>167</v>
      </c>
      <c r="H3" s="1" t="s">
        <v>255</v>
      </c>
      <c r="I3" s="1" t="s">
        <v>265</v>
      </c>
      <c r="J3" s="1" t="s">
        <v>257</v>
      </c>
      <c r="K3" s="1" t="s">
        <v>265</v>
      </c>
      <c r="L3" s="1" t="s">
        <v>265</v>
      </c>
      <c r="M3" s="1" t="s">
        <v>258</v>
      </c>
      <c r="N3" s="1" t="s">
        <v>258</v>
      </c>
      <c r="O3" s="1" t="s">
        <v>259</v>
      </c>
      <c r="P3" s="1" t="s">
        <v>260</v>
      </c>
      <c r="Q3" s="1" t="s">
        <v>266</v>
      </c>
      <c r="R3" s="1" t="s">
        <v>73</v>
      </c>
      <c r="S3" s="1" t="s">
        <v>262</v>
      </c>
      <c r="T3" s="1" t="s">
        <v>263</v>
      </c>
    </row>
    <row r="4" s="1" customFormat="1" spans="1:20">
      <c r="A4" s="1" t="s">
        <v>213</v>
      </c>
      <c r="B4" s="1" t="s">
        <v>110</v>
      </c>
      <c r="C4" s="1" t="s">
        <v>214</v>
      </c>
      <c r="D4" s="1" t="s">
        <v>216</v>
      </c>
      <c r="E4" s="1" t="s">
        <v>267</v>
      </c>
      <c r="F4" s="1" t="s">
        <v>110</v>
      </c>
      <c r="G4" s="1" t="s">
        <v>218</v>
      </c>
      <c r="H4" s="1" t="s">
        <v>255</v>
      </c>
      <c r="I4" s="1" t="s">
        <v>268</v>
      </c>
      <c r="J4" s="1" t="s">
        <v>257</v>
      </c>
      <c r="K4" s="1" t="s">
        <v>268</v>
      </c>
      <c r="L4" s="1" t="s">
        <v>268</v>
      </c>
      <c r="M4" s="1" t="s">
        <v>258</v>
      </c>
      <c r="N4" s="1" t="s">
        <v>258</v>
      </c>
      <c r="O4" s="1" t="s">
        <v>259</v>
      </c>
      <c r="P4" s="1" t="s">
        <v>260</v>
      </c>
      <c r="Q4" s="1" t="s">
        <v>269</v>
      </c>
      <c r="R4" s="1" t="s">
        <v>73</v>
      </c>
      <c r="S4" s="1" t="s">
        <v>262</v>
      </c>
      <c r="T4" s="1" t="s">
        <v>263</v>
      </c>
    </row>
    <row r="5" s="1" customFormat="1" spans="1:20">
      <c r="A5" s="1" t="s">
        <v>145</v>
      </c>
      <c r="B5" s="1" t="s">
        <v>91</v>
      </c>
      <c r="C5" s="1" t="s">
        <v>146</v>
      </c>
      <c r="D5" s="1" t="s">
        <v>270</v>
      </c>
      <c r="E5" s="1" t="s">
        <v>271</v>
      </c>
      <c r="F5" s="1" t="s">
        <v>91</v>
      </c>
      <c r="G5" s="1" t="s">
        <v>140</v>
      </c>
      <c r="H5" s="1" t="s">
        <v>255</v>
      </c>
      <c r="I5" s="1" t="s">
        <v>272</v>
      </c>
      <c r="J5" s="1" t="s">
        <v>257</v>
      </c>
      <c r="K5" s="1" t="s">
        <v>272</v>
      </c>
      <c r="L5" s="1" t="s">
        <v>272</v>
      </c>
      <c r="M5" s="1" t="s">
        <v>258</v>
      </c>
      <c r="N5" s="1" t="s">
        <v>258</v>
      </c>
      <c r="O5" s="1" t="s">
        <v>259</v>
      </c>
      <c r="P5" s="1" t="s">
        <v>260</v>
      </c>
      <c r="Q5" s="1" t="s">
        <v>273</v>
      </c>
      <c r="R5" s="1" t="s">
        <v>73</v>
      </c>
      <c r="S5" s="1" t="s">
        <v>262</v>
      </c>
      <c r="T5" s="1" t="s">
        <v>263</v>
      </c>
    </row>
    <row r="6" s="1" customFormat="1" spans="1:20">
      <c r="A6" s="1" t="s">
        <v>105</v>
      </c>
      <c r="B6" s="1" t="s">
        <v>91</v>
      </c>
      <c r="C6" s="1" t="s">
        <v>106</v>
      </c>
      <c r="D6" s="1" t="s">
        <v>274</v>
      </c>
      <c r="E6" s="1" t="s">
        <v>275</v>
      </c>
      <c r="F6" s="1" t="s">
        <v>91</v>
      </c>
      <c r="G6" s="1" t="s">
        <v>110</v>
      </c>
      <c r="H6" s="1" t="s">
        <v>255</v>
      </c>
      <c r="I6" s="1" t="s">
        <v>276</v>
      </c>
      <c r="J6" s="1" t="s">
        <v>257</v>
      </c>
      <c r="K6" s="1" t="s">
        <v>276</v>
      </c>
      <c r="L6" s="1" t="s">
        <v>276</v>
      </c>
      <c r="M6" s="1" t="s">
        <v>258</v>
      </c>
      <c r="N6" s="1" t="s">
        <v>258</v>
      </c>
      <c r="O6" s="1" t="s">
        <v>259</v>
      </c>
      <c r="P6" s="1" t="s">
        <v>260</v>
      </c>
      <c r="Q6" s="1" t="s">
        <v>277</v>
      </c>
      <c r="R6" s="1" t="s">
        <v>73</v>
      </c>
      <c r="S6" s="1" t="s">
        <v>262</v>
      </c>
      <c r="T6" s="1" t="s">
        <v>278</v>
      </c>
    </row>
    <row r="7" s="1" customFormat="1" spans="1:20">
      <c r="A7" s="1" t="s">
        <v>86</v>
      </c>
      <c r="B7" s="1" t="s">
        <v>79</v>
      </c>
      <c r="C7" s="1" t="s">
        <v>87</v>
      </c>
      <c r="D7" s="1" t="s">
        <v>89</v>
      </c>
      <c r="E7" s="1" t="s">
        <v>279</v>
      </c>
      <c r="F7" s="1" t="s">
        <v>79</v>
      </c>
      <c r="G7" s="1" t="s">
        <v>91</v>
      </c>
      <c r="H7" s="1" t="s">
        <v>255</v>
      </c>
      <c r="I7" s="1" t="s">
        <v>280</v>
      </c>
      <c r="J7" s="1" t="s">
        <v>257</v>
      </c>
      <c r="K7" s="1" t="s">
        <v>280</v>
      </c>
      <c r="L7" s="1" t="s">
        <v>280</v>
      </c>
      <c r="M7" s="1" t="s">
        <v>258</v>
      </c>
      <c r="N7" s="1" t="s">
        <v>258</v>
      </c>
      <c r="O7" s="1" t="s">
        <v>259</v>
      </c>
      <c r="P7" s="1" t="s">
        <v>260</v>
      </c>
      <c r="Q7" s="1" t="s">
        <v>281</v>
      </c>
      <c r="R7" s="1" t="s">
        <v>73</v>
      </c>
      <c r="S7" s="1" t="s">
        <v>262</v>
      </c>
      <c r="T7" s="1" t="s">
        <v>263</v>
      </c>
    </row>
    <row r="8" s="1" customFormat="1" spans="1:20">
      <c r="A8" s="1" t="s">
        <v>181</v>
      </c>
      <c r="B8" s="1" t="s">
        <v>186</v>
      </c>
      <c r="C8" s="1" t="s">
        <v>182</v>
      </c>
      <c r="D8" s="1" t="s">
        <v>184</v>
      </c>
      <c r="E8" s="1" t="s">
        <v>282</v>
      </c>
      <c r="F8" s="1" t="s">
        <v>187</v>
      </c>
      <c r="G8" s="1" t="s">
        <v>167</v>
      </c>
      <c r="H8" s="1" t="s">
        <v>255</v>
      </c>
      <c r="I8" s="1" t="s">
        <v>283</v>
      </c>
      <c r="J8" s="1" t="s">
        <v>257</v>
      </c>
      <c r="K8" s="1" t="s">
        <v>283</v>
      </c>
      <c r="L8" s="1" t="s">
        <v>283</v>
      </c>
      <c r="M8" s="1" t="s">
        <v>258</v>
      </c>
      <c r="N8" s="1" t="s">
        <v>258</v>
      </c>
      <c r="O8" s="1" t="s">
        <v>259</v>
      </c>
      <c r="P8" s="1" t="s">
        <v>260</v>
      </c>
      <c r="Q8" s="1" t="s">
        <v>284</v>
      </c>
      <c r="R8" s="1" t="s">
        <v>73</v>
      </c>
      <c r="S8" s="1" t="s">
        <v>262</v>
      </c>
      <c r="T8" s="1" t="s">
        <v>263</v>
      </c>
    </row>
    <row r="9" s="1" customFormat="1" spans="1:20">
      <c r="A9" s="1" t="s">
        <v>134</v>
      </c>
      <c r="B9" s="1" t="s">
        <v>139</v>
      </c>
      <c r="C9" s="1" t="s">
        <v>135</v>
      </c>
      <c r="D9" s="1" t="s">
        <v>285</v>
      </c>
      <c r="E9" s="1" t="s">
        <v>286</v>
      </c>
      <c r="F9" s="1" t="s">
        <v>79</v>
      </c>
      <c r="G9" s="1" t="s">
        <v>140</v>
      </c>
      <c r="H9" s="1" t="s">
        <v>255</v>
      </c>
      <c r="I9" s="1" t="s">
        <v>287</v>
      </c>
      <c r="J9" s="1" t="s">
        <v>257</v>
      </c>
      <c r="K9" s="1" t="s">
        <v>287</v>
      </c>
      <c r="L9" s="1" t="s">
        <v>287</v>
      </c>
      <c r="M9" s="1" t="s">
        <v>258</v>
      </c>
      <c r="N9" s="1" t="s">
        <v>258</v>
      </c>
      <c r="O9" s="1" t="s">
        <v>259</v>
      </c>
      <c r="P9" s="1" t="s">
        <v>260</v>
      </c>
      <c r="Q9" s="1" t="s">
        <v>288</v>
      </c>
      <c r="R9" s="1" t="s">
        <v>73</v>
      </c>
      <c r="S9" s="1" t="s">
        <v>262</v>
      </c>
      <c r="T9" s="1" t="s">
        <v>263</v>
      </c>
    </row>
    <row r="10" s="1" customFormat="1" spans="1:20">
      <c r="A10" s="1" t="s">
        <v>289</v>
      </c>
      <c r="B10" s="1" t="s">
        <v>290</v>
      </c>
      <c r="C10" s="1" t="s">
        <v>291</v>
      </c>
      <c r="D10" s="1" t="s">
        <v>292</v>
      </c>
      <c r="E10" s="1" t="s">
        <v>293</v>
      </c>
      <c r="F10" s="1" t="s">
        <v>167</v>
      </c>
      <c r="G10" s="1" t="s">
        <v>198</v>
      </c>
      <c r="H10" s="1" t="s">
        <v>255</v>
      </c>
      <c r="I10" s="1" t="s">
        <v>294</v>
      </c>
      <c r="J10" s="1" t="s">
        <v>257</v>
      </c>
      <c r="K10" s="1" t="s">
        <v>294</v>
      </c>
      <c r="L10" s="1" t="s">
        <v>259</v>
      </c>
      <c r="M10" s="1" t="s">
        <v>295</v>
      </c>
      <c r="N10" s="1" t="s">
        <v>295</v>
      </c>
      <c r="O10" s="1" t="s">
        <v>259</v>
      </c>
      <c r="P10" s="1" t="s">
        <v>260</v>
      </c>
      <c r="Q10" s="1" t="s">
        <v>296</v>
      </c>
      <c r="R10" s="1" t="s">
        <v>73</v>
      </c>
      <c r="S10" s="1" t="s">
        <v>262</v>
      </c>
      <c r="T10" s="1" t="s">
        <v>263</v>
      </c>
    </row>
    <row r="11" s="1" customFormat="1" spans="1:20">
      <c r="A11" s="1" t="s">
        <v>192</v>
      </c>
      <c r="B11" s="1" t="s">
        <v>197</v>
      </c>
      <c r="C11" s="1" t="s">
        <v>193</v>
      </c>
      <c r="D11" s="1" t="s">
        <v>195</v>
      </c>
      <c r="E11" s="1" t="s">
        <v>297</v>
      </c>
      <c r="F11" s="1" t="s">
        <v>140</v>
      </c>
      <c r="G11" s="1" t="s">
        <v>198</v>
      </c>
      <c r="H11" s="1" t="s">
        <v>255</v>
      </c>
      <c r="I11" s="1" t="s">
        <v>298</v>
      </c>
      <c r="J11" s="1" t="s">
        <v>257</v>
      </c>
      <c r="K11" s="1" t="s">
        <v>298</v>
      </c>
      <c r="L11" s="1" t="s">
        <v>298</v>
      </c>
      <c r="M11" s="1" t="s">
        <v>258</v>
      </c>
      <c r="N11" s="1" t="s">
        <v>258</v>
      </c>
      <c r="O11" s="1" t="s">
        <v>259</v>
      </c>
      <c r="P11" s="1" t="s">
        <v>260</v>
      </c>
      <c r="Q11" s="1" t="s">
        <v>299</v>
      </c>
      <c r="R11" s="1" t="s">
        <v>73</v>
      </c>
      <c r="S11" s="1" t="s">
        <v>262</v>
      </c>
      <c r="T11" s="1" t="s">
        <v>263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2022-02-16T02:28:23Z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AC3A3B2C06BA404FB5F86C618724C390</vt:lpwstr>
  </property>
</Properties>
</file>