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<sst xmlns="http://schemas.openxmlformats.org/spreadsheetml/2006/main" count="179" uniqueCount="109">
  <si>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</si>
  <si>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</si>
  <si>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</si>
  <si>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</si>
  <si>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</si>
  <si>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</si>
  <si>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</si>
  <si>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</si>
  <si>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</si>
  <si>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</si>
  <si>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</si>
  <si>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</si>
  <si>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</si>
  <si>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</si>
  <si>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</si>
  <si>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</si>
  <si>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</si>
  <si>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</si>
  <si>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</si>
  <si>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</si>
  <si>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</si>
  <si>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</si>
  <si>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</si>
  <si>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</si>
  <si>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</si>
  <si>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17179111939	</t>
  </si>
  <si>
    <t>Ctrip</t>
  </si>
  <si>
    <t>正常</t>
  </si>
  <si>
    <t>[香港]荃湾西如心酒店(Nina Hotel Tsuen Wan West)(1701575)</t>
  </si>
  <si>
    <t>高座高级客房&lt;双人入住&gt;&lt;内宾&gt;&lt;预付&gt;&lt;无早&gt;</t>
  </si>
  <si>
    <t>CNY</t>
  </si>
  <si>
    <t>Li/Rui</t>
  </si>
  <si>
    <t>CA363220216CNY</t>
  </si>
  <si>
    <t>未提现</t>
  </si>
  <si>
    <t>携程开票</t>
  </si>
  <si>
    <t xml:space="preserve">	</t>
  </si>
  <si>
    <t xml:space="preserve">17243561556	</t>
  </si>
  <si>
    <t>[和平]和平热龙温泉度假村(78217595)</t>
  </si>
  <si>
    <t>二房木屋别墅&lt;限量特价&gt;&lt;四人入住&gt;&lt;早餐&gt;</t>
  </si>
  <si>
    <t>曾丹梅</t>
  </si>
  <si>
    <t xml:space="preserve">2409835	</t>
  </si>
  <si>
    <t xml:space="preserve">17252459923	</t>
  </si>
  <si>
    <t>[梅州]梅州麓湖山酒店(67856423)</t>
  </si>
  <si>
    <t>标准双床房&lt;双床&gt;&lt;特惠专享&gt;&lt;双人入住&gt;&lt;日历房套餐高价值&gt;&lt;无早&gt;&lt;新酒店礼盒&gt;</t>
  </si>
  <si>
    <t>李以盛</t>
  </si>
  <si>
    <t xml:space="preserve">2410462	</t>
  </si>
  <si>
    <t xml:space="preserve">727116	</t>
  </si>
  <si>
    <t xml:space="preserve">17258054043	</t>
  </si>
  <si>
    <t>[梅州]梅州客天下艺术家园酒店(83268462)</t>
  </si>
  <si>
    <t>林风眠艺术主题大床房&lt;大床&gt;&lt;超值特惠&gt;&lt;双人入住&gt;&lt;日历房套餐高价值&gt;&lt;双早&gt;&lt;新酒店礼盒&gt;</t>
  </si>
  <si>
    <t>林诺锋</t>
  </si>
  <si>
    <t xml:space="preserve">2410894	</t>
  </si>
  <si>
    <t xml:space="preserve">683503	</t>
  </si>
  <si>
    <t>，</t>
  </si>
  <si>
    <t>A220216093135481</t>
  </si>
  <si>
    <t>A220216093224481</t>
  </si>
  <si>
    <t>A220216093305481</t>
  </si>
  <si>
    <t>CNY / HKD 当前参考汇率: 1.23107488</t>
  </si>
  <si>
    <t>总计： 2143.23 CNY/
2638.48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</si>
  <si>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</si>
  <si>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</si>
  <si>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</si>
  <si>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</si>
  <si>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</si>
  <si>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</si>
  <si>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</si>
  <si>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</si>
  <si>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</si>
  <si>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</si>
  <si>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</si>
  <si>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</si>
  <si>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</si>
  <si>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</si>
  <si>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</si>
  <si>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</si>
  <si>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</si>
  <si>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2022-01-30</t>
  </si>
  <si>
    <t>2410894</t>
  </si>
  <si>
    <t>梅州客天下艺术家园酒店</t>
  </si>
  <si>
    <t>2022-01-31</t>
  </si>
  <si>
    <t>2022-02-01</t>
  </si>
  <si>
    <t>退房日周结</t>
  </si>
  <si>
    <t>631.39</t>
  </si>
  <si>
    <t>RMB</t>
  </si>
  <si>
    <t>0</t>
  </si>
  <si>
    <t>0.00</t>
  </si>
  <si>
    <t>携程国内直连(DD)</t>
  </si>
  <si>
    <t>2022-01-30 17:16:10</t>
  </si>
  <si>
    <t>否</t>
  </si>
  <si>
    <t>汇智国际旅游发展有限公司</t>
  </si>
  <si>
    <t>直采</t>
  </si>
  <si>
    <t>2022-01-29</t>
  </si>
  <si>
    <t>2410462</t>
  </si>
  <si>
    <t>梅州麓湖山酒店</t>
  </si>
  <si>
    <t>259.16</t>
  </si>
  <si>
    <t>2022-01-29 13:40:06</t>
  </si>
  <si>
    <t>Saas酒店</t>
  </si>
  <si>
    <t>2022-01-27</t>
  </si>
  <si>
    <t>2409835</t>
  </si>
  <si>
    <t>和平热龙温泉度假村</t>
  </si>
  <si>
    <t>780.00</t>
  </si>
  <si>
    <t>2022-01-27 16:44:47</t>
  </si>
  <si>
    <t>2022-01-15</t>
  </si>
  <si>
    <t>2392049</t>
  </si>
  <si>
    <t>荃湾西如心酒店</t>
  </si>
  <si>
    <t>Li Rui</t>
  </si>
  <si>
    <t>472.68</t>
  </si>
  <si>
    <t>2022-01-15 11:02:03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</si>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</sst>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44592</v>
      </c>
      <c r="G2" s="6">
        <v>44593</v>
      </c>
      <c r="H2" s="4">
        <v>1</v>
      </c>
      <c r="I2" s="4">
        <v>1</v>
      </c>
      <c r="J2" s="4">
        <v>1</v>
      </c>
      <c r="K2" s="4" t="s">
        <v>30</v>
      </c>
      <c r="L2" s="4">
        <v>472.68</v>
      </c>
      <c r="M2" s="4">
        <v>472.68</v>
      </c>
      <c r="N2" s="4" t="s">
        <v>31</v>
      </c>
      <c r="O2" s="4" t="s">
        <v>32</v>
      </c>
      <c r="P2" s="4" t="s">
        <v>33</v>
      </c>
      <c r="Q2" s="4">
        <v>0</v>
      </c>
      <c r="R2" s="7">
        <v>44576</v>
      </c>
      <c r="S2" s="6">
        <v>44608</v>
      </c>
      <c r="T2" s="4" t="s">
        <v>34</v>
      </c>
      <c r="U2" s="4">
        <v>472.68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44592</v>
      </c>
      <c r="G3" s="6">
        <v>44593</v>
      </c>
      <c r="H3" s="4">
        <v>1</v>
      </c>
      <c r="I3" s="4">
        <v>1</v>
      </c>
      <c r="J3" s="4">
        <v>1</v>
      </c>
      <c r="K3" s="4" t="s">
        <v>30</v>
      </c>
      <c r="L3" s="4">
        <v>780</v>
      </c>
      <c r="M3" s="4">
        <v>780</v>
      </c>
      <c r="N3" s="4" t="s">
        <v>39</v>
      </c>
      <c r="O3" s="4" t="s">
        <v>32</v>
      </c>
      <c r="P3" s="4" t="s">
        <v>33</v>
      </c>
      <c r="Q3" s="4">
        <v>0</v>
      </c>
      <c r="R3" s="7">
        <v>44588</v>
      </c>
      <c r="S3" s="6">
        <v>44608</v>
      </c>
      <c r="T3" s="4" t="s">
        <v>34</v>
      </c>
      <c r="U3" s="4">
        <v>780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44592</v>
      </c>
      <c r="G4" s="6">
        <v>44593</v>
      </c>
      <c r="H4" s="4">
        <v>1</v>
      </c>
      <c r="I4" s="4">
        <v>1</v>
      </c>
      <c r="J4" s="4">
        <v>1</v>
      </c>
      <c r="K4" s="4" t="s">
        <v>30</v>
      </c>
      <c r="L4" s="4">
        <v>259.16</v>
      </c>
      <c r="M4" s="4">
        <v>259.16</v>
      </c>
      <c r="N4" s="4" t="s">
        <v>44</v>
      </c>
      <c r="O4" s="4" t="s">
        <v>32</v>
      </c>
      <c r="P4" s="4" t="s">
        <v>33</v>
      </c>
      <c r="Q4" s="4">
        <v>0</v>
      </c>
      <c r="R4" s="7">
        <v>44590</v>
      </c>
      <c r="S4" s="6">
        <v>44608</v>
      </c>
      <c r="T4" s="4" t="s">
        <v>34</v>
      </c>
      <c r="U4" s="4">
        <v>259.16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44592</v>
      </c>
      <c r="G5" s="6">
        <v>44593</v>
      </c>
      <c r="H5" s="4">
        <v>1</v>
      </c>
      <c r="I5" s="4">
        <v>1</v>
      </c>
      <c r="J5" s="4">
        <v>1</v>
      </c>
      <c r="K5" s="4" t="s">
        <v>30</v>
      </c>
      <c r="L5" s="4">
        <v>631.39</v>
      </c>
      <c r="M5" s="4">
        <v>631.39</v>
      </c>
      <c r="N5" s="4" t="s">
        <v>50</v>
      </c>
      <c r="O5" s="4" t="s">
        <v>32</v>
      </c>
      <c r="P5" s="4" t="s">
        <v>33</v>
      </c>
      <c r="Q5" s="4">
        <v>0</v>
      </c>
      <c r="R5" s="7">
        <v>44591</v>
      </c>
      <c r="S5" s="6">
        <v>44608</v>
      </c>
      <c r="T5" s="4" t="s">
        <v>34</v>
      </c>
      <c r="U5" s="4">
        <v>631.39</v>
      </c>
      <c r="V5" s="4">
        <v>0</v>
      </c>
      <c r="W5" s="4">
        <v>0</v>
      </c>
      <c r="X5" s="4" t="s">
        <v>51</v>
      </c>
      <c r="Y5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1" sqref="A11:F1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17179111939</v>
      </c>
      <c r="B2" s="6">
        <v>44592</v>
      </c>
      <c r="C2" s="6">
        <v>44593</v>
      </c>
      <c r="D2" s="4">
        <v>472.68</v>
      </c>
      <c r="E2" s="4" t="str">
        <f>VLOOKUP(A2,HOP!A:L,12,0)</f>
        <v>472.68</v>
      </c>
      <c r="F2" s="4" t="str">
        <f>VLOOKUP(A2,HOP!A:C,3,0)</f>
        <v>2392049</v>
      </c>
      <c r="G2" s="4">
        <f>D2-E2</f>
        <v>0</v>
      </c>
      <c r="H2" s="4" t="str">
        <f>$H$1&amp;F2</f>
        <v>，2392049</v>
      </c>
      <c r="I2" s="4" t="str">
        <f>VLOOKUP(A2,HOP!A:T,20,0)</f>
        <v>直连</v>
      </c>
    </row>
    <row r="3" s="4" customFormat="1" spans="1:9">
      <c r="A3" s="5">
        <v>17243561556</v>
      </c>
      <c r="B3" s="6">
        <v>44592</v>
      </c>
      <c r="C3" s="6">
        <v>44593</v>
      </c>
      <c r="D3" s="4">
        <v>780</v>
      </c>
      <c r="E3" s="4" t="str">
        <f>VLOOKUP(A3,HOP!A:L,12,0)</f>
        <v>780.00</v>
      </c>
      <c r="F3" s="4" t="str">
        <f>VLOOKUP(A3,HOP!A:C,3,0)</f>
        <v>2409835</v>
      </c>
      <c r="G3" s="4">
        <f>D3-E3</f>
        <v>0</v>
      </c>
      <c r="H3" s="4" t="str">
        <f>$H$1&amp;F3</f>
        <v>，2409835</v>
      </c>
      <c r="I3" s="4" t="str">
        <f>VLOOKUP(A3,HOP!A:T,20,0)</f>
        <v>直采</v>
      </c>
    </row>
    <row r="4" s="4" customFormat="1" spans="1:9">
      <c r="A4" s="5">
        <v>17252459923</v>
      </c>
      <c r="B4" s="6">
        <v>44592</v>
      </c>
      <c r="C4" s="6">
        <v>44593</v>
      </c>
      <c r="D4" s="4">
        <v>259.16</v>
      </c>
      <c r="E4" s="4" t="str">
        <f>VLOOKUP(A4,HOP!A:L,12,0)</f>
        <v>259.16</v>
      </c>
      <c r="F4" s="4" t="str">
        <f>VLOOKUP(A4,HOP!A:C,3,0)</f>
        <v>2410462</v>
      </c>
      <c r="G4" s="4">
        <f>D4-E4</f>
        <v>0</v>
      </c>
      <c r="H4" s="4" t="str">
        <f>$H$1&amp;F4</f>
        <v>，2410462</v>
      </c>
      <c r="I4" s="4" t="str">
        <f>VLOOKUP(A4,HOP!A:T,20,0)</f>
        <v>Saas酒店</v>
      </c>
    </row>
    <row r="5" s="4" customFormat="1" spans="1:9">
      <c r="A5" s="5">
        <v>17258054043</v>
      </c>
      <c r="B5" s="6">
        <v>44592</v>
      </c>
      <c r="C5" s="6">
        <v>44593</v>
      </c>
      <c r="D5" s="4">
        <v>631.39</v>
      </c>
      <c r="E5" s="4" t="str">
        <f>VLOOKUP(A5,HOP!A:L,12,0)</f>
        <v>631.39</v>
      </c>
      <c r="F5" s="4" t="str">
        <f>VLOOKUP(A5,HOP!A:C,3,0)</f>
        <v>2410894</v>
      </c>
      <c r="G5" s="4">
        <f>D5-E5</f>
        <v>0</v>
      </c>
      <c r="H5" s="4" t="str">
        <f>$H$1&amp;F5</f>
        <v>，2410894</v>
      </c>
      <c r="I5" s="4" t="str">
        <f>VLOOKUP(A5,HOP!A:T,20,0)</f>
        <v>直采</v>
      </c>
    </row>
    <row r="7" spans="4:4">
      <c r="D7" s="4">
        <f>SUM(D2:D6)</f>
        <v>2143.23</v>
      </c>
    </row>
    <row r="11" spans="1:6">
      <c r="A11" s="4" t="s">
        <v>54</v>
      </c>
      <c r="E11" s="4">
        <v>1411.39</v>
      </c>
      <c r="F11" s="4">
        <v>1737.53</v>
      </c>
    </row>
    <row r="12" spans="1:6">
      <c r="A12" s="4" t="s">
        <v>55</v>
      </c>
      <c r="E12" s="4">
        <v>472.68</v>
      </c>
      <c r="F12" s="4">
        <v>581.9</v>
      </c>
    </row>
    <row r="13" spans="1:6">
      <c r="A13" s="4" t="s">
        <v>56</v>
      </c>
      <c r="E13" s="4">
        <v>259.16</v>
      </c>
      <c r="F13" s="4">
        <v>319.05</v>
      </c>
    </row>
    <row r="14" spans="1:6">
      <c r="A14" s="4" t="s">
        <v>57</v>
      </c>
      <c r="E14" s="4">
        <f>SUM(E11:E13)</f>
        <v>2143.23</v>
      </c>
      <c r="F14" s="4">
        <f>SUM(F11:F13)</f>
        <v>2638.48</v>
      </c>
    </row>
    <row r="15" spans="1:1">
      <c r="A15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</row>
    <row r="2" s="1" customFormat="1" spans="1:20">
      <c r="A2" s="3">
        <v>17258054043</v>
      </c>
      <c r="B2" s="1" t="s">
        <v>76</v>
      </c>
      <c r="C2" s="1" t="s">
        <v>77</v>
      </c>
      <c r="D2" s="1" t="s">
        <v>78</v>
      </c>
      <c r="E2" s="1" t="s">
        <v>50</v>
      </c>
      <c r="F2" s="1" t="s">
        <v>79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</row>
    <row r="3" s="1" customFormat="1" spans="1:20">
      <c r="A3" s="3">
        <v>17252459923</v>
      </c>
      <c r="B3" s="1" t="s">
        <v>91</v>
      </c>
      <c r="C3" s="1" t="s">
        <v>92</v>
      </c>
      <c r="D3" s="1" t="s">
        <v>93</v>
      </c>
      <c r="E3" s="1" t="s">
        <v>44</v>
      </c>
      <c r="F3" s="1" t="s">
        <v>79</v>
      </c>
      <c r="G3" s="1" t="s">
        <v>80</v>
      </c>
      <c r="H3" s="1" t="s">
        <v>81</v>
      </c>
      <c r="I3" s="1" t="s">
        <v>94</v>
      </c>
      <c r="J3" s="1" t="s">
        <v>83</v>
      </c>
      <c r="K3" s="1" t="s">
        <v>94</v>
      </c>
      <c r="L3" s="1" t="s">
        <v>94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95</v>
      </c>
      <c r="R3" s="1" t="s">
        <v>88</v>
      </c>
      <c r="S3" s="1" t="s">
        <v>89</v>
      </c>
      <c r="T3" s="1" t="s">
        <v>96</v>
      </c>
    </row>
    <row r="4" s="1" customFormat="1" spans="1:20">
      <c r="A4" s="3">
        <v>17243561556</v>
      </c>
      <c r="B4" s="1" t="s">
        <v>97</v>
      </c>
      <c r="C4" s="1" t="s">
        <v>98</v>
      </c>
      <c r="D4" s="1" t="s">
        <v>99</v>
      </c>
      <c r="E4" s="1" t="s">
        <v>39</v>
      </c>
      <c r="F4" s="1" t="s">
        <v>79</v>
      </c>
      <c r="G4" s="1" t="s">
        <v>80</v>
      </c>
      <c r="H4" s="1" t="s">
        <v>81</v>
      </c>
      <c r="I4" s="1" t="s">
        <v>100</v>
      </c>
      <c r="J4" s="1" t="s">
        <v>83</v>
      </c>
      <c r="K4" s="1" t="s">
        <v>100</v>
      </c>
      <c r="L4" s="1" t="s">
        <v>100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101</v>
      </c>
      <c r="R4" s="1" t="s">
        <v>88</v>
      </c>
      <c r="S4" s="1" t="s">
        <v>89</v>
      </c>
      <c r="T4" s="1" t="s">
        <v>90</v>
      </c>
    </row>
    <row r="5" s="1" customFormat="1" spans="1:20">
      <c r="A5" s="3">
        <v>17179111939</v>
      </c>
      <c r="B5" s="1" t="s">
        <v>102</v>
      </c>
      <c r="C5" s="1" t="s">
        <v>103</v>
      </c>
      <c r="D5" s="1" t="s">
        <v>104</v>
      </c>
      <c r="E5" s="1" t="s">
        <v>105</v>
      </c>
      <c r="F5" s="1" t="s">
        <v>79</v>
      </c>
      <c r="G5" s="1" t="s">
        <v>80</v>
      </c>
      <c r="H5" s="1" t="s">
        <v>81</v>
      </c>
      <c r="I5" s="1" t="s">
        <v>106</v>
      </c>
      <c r="J5" s="1" t="s">
        <v>83</v>
      </c>
      <c r="K5" s="1" t="s">
        <v>106</v>
      </c>
      <c r="L5" s="1" t="s">
        <v>106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107</v>
      </c>
      <c r="R5" s="1" t="s">
        <v>88</v>
      </c>
      <c r="S5" s="1" t="s">
        <v>89</v>
      </c>
      <c r="T5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2022-02-16T01:26:39Z</dcterms:created>
  <dcterms:modified xsi:type="dcterms:W3CDTF">2022-02-16T01:33:12Z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BC40D20662DB4A718216258D34538DEC</vt:lpwstr>
  </property>
  <property fmtid="{D5CDD505-2E9C-101B-9397-08002B2CF9AE}" pid="3" name="KSOProductBuildVer">
    <vt:lpwstr>2052-11.1.0.11294</vt:lpwstr>
  </property>
</Properties>
</file>