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<sst xmlns="http://schemas.openxmlformats.org/spreadsheetml/2006/main" count="395" uniqueCount="165">
  <si>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</si>
  <si>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</si>
  <si>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</si>
  <si>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</si>
  <si>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</si>
  <si>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</si>
  <si>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</si>
  <si>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</si>
  <si>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</si>
  <si>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</si>
  <si>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</si>
  <si>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</si>
  <si>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</si>
  <si>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</si>
  <si>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</si>
  <si>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</si>
  <si>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</si>
  <si>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</si>
  <si>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</si>
  <si>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</si>
  <si>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</si>
  <si>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</si>
  <si>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</si>
  <si>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</si>
  <si>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</si>
  <si>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17228064988	</t>
  </si>
  <si>
    <t>Ctrip</t>
  </si>
  <si>
    <t>正常</t>
  </si>
  <si>
    <t>[北京]汉庭酒店(北京朝阳站火车站店)(76438795)</t>
  </si>
  <si>
    <t>大床房&lt;2人入住&gt;</t>
  </si>
  <si>
    <t>CNY</t>
  </si>
  <si>
    <t>王利伟</t>
  </si>
  <si>
    <t>CA13744220216CNY</t>
  </si>
  <si>
    <t>未提现</t>
  </si>
  <si>
    <t>携程开票</t>
  </si>
  <si>
    <t xml:space="preserve">	</t>
  </si>
  <si>
    <t xml:space="preserve">R1000257075768879001	</t>
  </si>
  <si>
    <t xml:space="preserve">17241243793	</t>
  </si>
  <si>
    <t>[深圳]深圳华侨城洲际大酒店(80894827)</t>
  </si>
  <si>
    <t>豪华园景双床房&lt;2人入住&gt;&lt;早餐&gt;</t>
  </si>
  <si>
    <t>李晓平</t>
  </si>
  <si>
    <t xml:space="preserve">17249135386	</t>
  </si>
  <si>
    <t>[金寨]格林联盟酒店(金寨金都花园店)(77139767)</t>
  </si>
  <si>
    <t>孙彩凤</t>
  </si>
  <si>
    <t xml:space="preserve">2410053	</t>
  </si>
  <si>
    <t xml:space="preserve">(GRT)74675222;	</t>
  </si>
  <si>
    <t xml:space="preserve">17256753016	</t>
  </si>
  <si>
    <t>[香港]康境酒店(The OTTO Hotel)(80243656)</t>
  </si>
  <si>
    <t>标准双床间&lt;2人入住&gt;</t>
  </si>
  <si>
    <t>CHUNG/KUN NAM,LAM/YUEN LING ANNIE</t>
  </si>
  <si>
    <t xml:space="preserve">17261944868	</t>
  </si>
  <si>
    <t>[武汉]城市便捷酒店(武汉光谷软件园店)(68346819)</t>
  </si>
  <si>
    <t>商务大床房&lt;2人入住&gt;</t>
  </si>
  <si>
    <t>周涛</t>
  </si>
  <si>
    <t xml:space="preserve">17262351630	</t>
  </si>
  <si>
    <t>[台中]天阁酒店(台中馆)(Tango Hotel Taichung)(80942068)</t>
  </si>
  <si>
    <t>天豪大床房&lt;2人入住&gt;&lt;早餐&gt;</t>
  </si>
  <si>
    <t>TSENG/FANYEN</t>
  </si>
  <si>
    <t xml:space="preserve">17262694643	</t>
  </si>
  <si>
    <t>[菏泽]兰欧酒店(菏泽牡丹区大学城店)(80247144)</t>
  </si>
  <si>
    <t>兰欧尊贵双床房&lt;2人入住&gt;</t>
  </si>
  <si>
    <t>孟洁</t>
  </si>
  <si>
    <t xml:space="preserve">2411259	</t>
  </si>
  <si>
    <t xml:space="preserve">17262803808	</t>
  </si>
  <si>
    <t>[宝应]格林豪泰(宝应安宜南路店)(77171997)</t>
  </si>
  <si>
    <t>1.8米大床房&lt;2人入住&gt;&lt;早餐&gt;</t>
  </si>
  <si>
    <t>徐丹丹</t>
  </si>
  <si>
    <t xml:space="preserve">17262871016	</t>
  </si>
  <si>
    <t>[三亚]维也纳酒店(三亚湾店)(68325735)</t>
  </si>
  <si>
    <t>高级双床房&lt;2人入住&gt;&lt;钻石会员&gt;&lt;交叉用户机票，高铁，汽车，船票，用车&gt;</t>
  </si>
  <si>
    <t>王阳</t>
  </si>
  <si>
    <t xml:space="preserve">104222836384	</t>
  </si>
  <si>
    <t xml:space="preserve">17262938039	</t>
  </si>
  <si>
    <t>[香港]香港帝都酒店(Royal Park Hotel)(80247072)</t>
  </si>
  <si>
    <t>雅致双床四人客房&lt;2人入住&gt;</t>
  </si>
  <si>
    <t>WOO/KIU ANTHONY</t>
  </si>
  <si>
    <t xml:space="preserve">2411318	</t>
  </si>
  <si>
    <t xml:space="preserve">16838336453	</t>
  </si>
  <si>
    <t>退单</t>
  </si>
  <si>
    <t>[台中]台中竹林雅致商务汽车旅馆(Refinement Motel)(82340270)</t>
  </si>
  <si>
    <t>豪华间&lt;2人入住&gt;&lt;早餐&gt;</t>
  </si>
  <si>
    <t>SU/TZU HAN,SU/TZU HAN</t>
  </si>
  <si>
    <t xml:space="preserve">2306515	</t>
  </si>
  <si>
    <t>，</t>
  </si>
  <si>
    <t>2.8 可退732元</t>
  </si>
  <si>
    <t xml:space="preserve"> 4501 CNY</t>
  </si>
  <si>
    <t>A220216094300481</t>
  </si>
  <si>
    <t>总计：4501元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</si>
  <si>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</si>
  <si>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</si>
  <si>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</si>
  <si>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</si>
  <si>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</si>
  <si>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</si>
  <si>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</si>
  <si>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</si>
  <si>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</si>
  <si>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</si>
  <si>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</si>
  <si>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</si>
  <si>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</si>
  <si>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</si>
  <si>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</si>
  <si>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</si>
  <si>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</si>
  <si>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2022-02-07</t>
  </si>
  <si>
    <t>2414166</t>
  </si>
  <si>
    <t>深圳华侨城洲际大酒店</t>
  </si>
  <si>
    <t>2022-01-31</t>
  </si>
  <si>
    <t>2022-02-01</t>
  </si>
  <si>
    <t>退房日月结</t>
  </si>
  <si>
    <t>0.00</t>
  </si>
  <si>
    <t>RMB</t>
  </si>
  <si>
    <t>0</t>
  </si>
  <si>
    <t>携程汇登国内直连</t>
  </si>
  <si>
    <t>2022-02-07 08:29:43</t>
  </si>
  <si>
    <t>否</t>
  </si>
  <si>
    <t>广州汇登信息科技有限公司</t>
  </si>
  <si>
    <t>直连</t>
  </si>
  <si>
    <t>2411318</t>
  </si>
  <si>
    <t>香港帝都酒店</t>
  </si>
  <si>
    <t>WOO KIU ANTHONY</t>
  </si>
  <si>
    <t>644.00</t>
  </si>
  <si>
    <t>2022-01-31 17:47:39</t>
  </si>
  <si>
    <t>2411300</t>
  </si>
  <si>
    <t>维也纳酒店(三亚湾店)</t>
  </si>
  <si>
    <t>541.00</t>
  </si>
  <si>
    <t>2022-01-31 16:58:52</t>
  </si>
  <si>
    <t>2411282</t>
  </si>
  <si>
    <t>格林豪泰快捷酒店（宝应安宜南路店）</t>
  </si>
  <si>
    <t>195.00</t>
  </si>
  <si>
    <t>2022-01-31 16:12:49</t>
  </si>
  <si>
    <t>2411259</t>
  </si>
  <si>
    <t>兰欧酒店(菏泽曹州牡丹园店)</t>
  </si>
  <si>
    <t>175.00</t>
  </si>
  <si>
    <t>2022-01-31 15:00:40</t>
  </si>
  <si>
    <t>2411179</t>
  </si>
  <si>
    <t>天阁酒店(台中馆)</t>
  </si>
  <si>
    <t>TSENG FANYEN</t>
  </si>
  <si>
    <t>525.00</t>
  </si>
  <si>
    <t>2022-01-31 11:27:29</t>
  </si>
  <si>
    <t>2411098</t>
  </si>
  <si>
    <t>城市便捷酒店(武汉光谷软件园店)</t>
  </si>
  <si>
    <t>194.00</t>
  </si>
  <si>
    <t>2022-01-31 03:02:05</t>
  </si>
  <si>
    <t>2022-01-29</t>
  </si>
  <si>
    <t>2410677</t>
  </si>
  <si>
    <t>康境酒店</t>
  </si>
  <si>
    <t>CHUNG KUN NAM,LAM YUEN LING ANNIE</t>
  </si>
  <si>
    <t>189.00</t>
  </si>
  <si>
    <t>2022-01-29 23:49:42</t>
  </si>
  <si>
    <t>2022-01-28</t>
  </si>
  <si>
    <t>2410053</t>
  </si>
  <si>
    <t>格林联盟酒店（金寨古碑镇金都花园店）</t>
  </si>
  <si>
    <t>1090.00</t>
  </si>
  <si>
    <t>2022-01-28 08:12:28</t>
  </si>
  <si>
    <t>2022-01-26</t>
  </si>
  <si>
    <t>2409529</t>
  </si>
  <si>
    <t>1463.00</t>
  </si>
  <si>
    <t>2022-01-26 20:32:38</t>
  </si>
  <si>
    <t>2022-01-24</t>
  </si>
  <si>
    <t>2408425</t>
  </si>
  <si>
    <t>汉庭酒店(北京朝阳站火车站店)</t>
  </si>
  <si>
    <t>217.00</t>
  </si>
  <si>
    <t>2022-01-24 22:54:41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</si>
</sst>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1" fillId="13" borderId="1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44592</v>
      </c>
      <c r="G2" s="6">
        <v>44593</v>
      </c>
      <c r="H2" s="4">
        <v>1</v>
      </c>
      <c r="I2" s="4">
        <v>1</v>
      </c>
      <c r="J2" s="4">
        <v>1</v>
      </c>
      <c r="K2" s="4" t="s">
        <v>30</v>
      </c>
      <c r="L2" s="4">
        <v>217</v>
      </c>
      <c r="M2" s="4">
        <v>217</v>
      </c>
      <c r="N2" s="4" t="s">
        <v>31</v>
      </c>
      <c r="O2" s="4" t="s">
        <v>32</v>
      </c>
      <c r="P2" s="4" t="s">
        <v>33</v>
      </c>
      <c r="Q2" s="4">
        <v>0</v>
      </c>
      <c r="R2" s="7">
        <v>44585</v>
      </c>
      <c r="S2" s="6">
        <v>44608</v>
      </c>
      <c r="T2" s="4" t="s">
        <v>34</v>
      </c>
      <c r="U2" s="4">
        <v>217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44592</v>
      </c>
      <c r="G3" s="6">
        <v>44593</v>
      </c>
      <c r="H3" s="4">
        <v>1</v>
      </c>
      <c r="I3" s="4">
        <v>1</v>
      </c>
      <c r="J3" s="4">
        <v>1</v>
      </c>
      <c r="K3" s="4" t="s">
        <v>30</v>
      </c>
      <c r="L3" s="4">
        <v>1463</v>
      </c>
      <c r="M3" s="4">
        <v>1463</v>
      </c>
      <c r="N3" s="4" t="s">
        <v>40</v>
      </c>
      <c r="O3" s="4" t="s">
        <v>32</v>
      </c>
      <c r="P3" s="4" t="s">
        <v>33</v>
      </c>
      <c r="Q3" s="4">
        <v>0</v>
      </c>
      <c r="R3" s="7">
        <v>44587</v>
      </c>
      <c r="S3" s="6">
        <v>44608</v>
      </c>
      <c r="T3" s="4" t="s">
        <v>34</v>
      </c>
      <c r="U3" s="4">
        <v>1463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29</v>
      </c>
      <c r="F4" s="6">
        <v>44589</v>
      </c>
      <c r="G4" s="6">
        <v>44593</v>
      </c>
      <c r="H4" s="4">
        <v>1</v>
      </c>
      <c r="I4" s="4">
        <v>4</v>
      </c>
      <c r="J4" s="4">
        <v>4</v>
      </c>
      <c r="K4" s="4" t="s">
        <v>30</v>
      </c>
      <c r="L4" s="4">
        <v>1090</v>
      </c>
      <c r="M4" s="4">
        <v>1090</v>
      </c>
      <c r="N4" s="4" t="s">
        <v>43</v>
      </c>
      <c r="O4" s="4" t="s">
        <v>32</v>
      </c>
      <c r="P4" s="4" t="s">
        <v>33</v>
      </c>
      <c r="Q4" s="4">
        <v>0</v>
      </c>
      <c r="R4" s="7">
        <v>44589</v>
      </c>
      <c r="S4" s="6">
        <v>44608</v>
      </c>
      <c r="T4" s="4" t="s">
        <v>34</v>
      </c>
      <c r="U4" s="4">
        <v>1090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44592</v>
      </c>
      <c r="G5" s="6">
        <v>44593</v>
      </c>
      <c r="H5" s="4">
        <v>1</v>
      </c>
      <c r="I5" s="4">
        <v>1</v>
      </c>
      <c r="J5" s="4">
        <v>1</v>
      </c>
      <c r="K5" s="4" t="s">
        <v>30</v>
      </c>
      <c r="L5" s="4">
        <v>189</v>
      </c>
      <c r="M5" s="4">
        <v>189</v>
      </c>
      <c r="N5" s="4" t="s">
        <v>49</v>
      </c>
      <c r="O5" s="4" t="s">
        <v>32</v>
      </c>
      <c r="P5" s="4" t="s">
        <v>33</v>
      </c>
      <c r="Q5" s="4">
        <v>0</v>
      </c>
      <c r="R5" s="7">
        <v>44590</v>
      </c>
      <c r="S5" s="6">
        <v>44608</v>
      </c>
      <c r="T5" s="4" t="s">
        <v>34</v>
      </c>
      <c r="U5" s="4">
        <v>189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44592</v>
      </c>
      <c r="G6" s="6">
        <v>44593</v>
      </c>
      <c r="H6" s="4">
        <v>1</v>
      </c>
      <c r="I6" s="4">
        <v>1</v>
      </c>
      <c r="J6" s="4">
        <v>1</v>
      </c>
      <c r="K6" s="4" t="s">
        <v>30</v>
      </c>
      <c r="L6" s="4">
        <v>194</v>
      </c>
      <c r="M6" s="4">
        <v>194</v>
      </c>
      <c r="N6" s="4" t="s">
        <v>53</v>
      </c>
      <c r="O6" s="4" t="s">
        <v>32</v>
      </c>
      <c r="P6" s="4" t="s">
        <v>33</v>
      </c>
      <c r="Q6" s="4">
        <v>0</v>
      </c>
      <c r="R6" s="7">
        <v>44592</v>
      </c>
      <c r="S6" s="6">
        <v>44608</v>
      </c>
      <c r="T6" s="4" t="s">
        <v>34</v>
      </c>
      <c r="U6" s="4">
        <v>194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44592</v>
      </c>
      <c r="G7" s="6">
        <v>44593</v>
      </c>
      <c r="H7" s="4">
        <v>1</v>
      </c>
      <c r="I7" s="4">
        <v>1</v>
      </c>
      <c r="J7" s="4">
        <v>1</v>
      </c>
      <c r="K7" s="4" t="s">
        <v>30</v>
      </c>
      <c r="L7" s="4">
        <v>525</v>
      </c>
      <c r="M7" s="4">
        <v>525</v>
      </c>
      <c r="N7" s="4" t="s">
        <v>57</v>
      </c>
      <c r="O7" s="4" t="s">
        <v>32</v>
      </c>
      <c r="P7" s="4" t="s">
        <v>33</v>
      </c>
      <c r="Q7" s="4">
        <v>0</v>
      </c>
      <c r="R7" s="7">
        <v>44592</v>
      </c>
      <c r="S7" s="6">
        <v>44608</v>
      </c>
      <c r="T7" s="4" t="s">
        <v>34</v>
      </c>
      <c r="U7" s="4">
        <v>525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44592</v>
      </c>
      <c r="G8" s="6">
        <v>44593</v>
      </c>
      <c r="H8" s="4">
        <v>1</v>
      </c>
      <c r="I8" s="4">
        <v>1</v>
      </c>
      <c r="J8" s="4">
        <v>1</v>
      </c>
      <c r="K8" s="4" t="s">
        <v>30</v>
      </c>
      <c r="L8" s="4">
        <v>175</v>
      </c>
      <c r="M8" s="4">
        <v>175</v>
      </c>
      <c r="N8" s="4" t="s">
        <v>61</v>
      </c>
      <c r="O8" s="4" t="s">
        <v>32</v>
      </c>
      <c r="P8" s="4" t="s">
        <v>33</v>
      </c>
      <c r="Q8" s="4">
        <v>0</v>
      </c>
      <c r="R8" s="7">
        <v>44592</v>
      </c>
      <c r="S8" s="6">
        <v>44608</v>
      </c>
      <c r="T8" s="4" t="s">
        <v>34</v>
      </c>
      <c r="U8" s="4">
        <v>175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44592</v>
      </c>
      <c r="G9" s="6">
        <v>44593</v>
      </c>
      <c r="H9" s="4">
        <v>1</v>
      </c>
      <c r="I9" s="4">
        <v>1</v>
      </c>
      <c r="J9" s="4">
        <v>1</v>
      </c>
      <c r="K9" s="4" t="s">
        <v>30</v>
      </c>
      <c r="L9" s="4">
        <v>195</v>
      </c>
      <c r="M9" s="4">
        <v>195</v>
      </c>
      <c r="N9" s="4" t="s">
        <v>66</v>
      </c>
      <c r="O9" s="4" t="s">
        <v>32</v>
      </c>
      <c r="P9" s="4" t="s">
        <v>33</v>
      </c>
      <c r="Q9" s="4">
        <v>0</v>
      </c>
      <c r="R9" s="7">
        <v>44592</v>
      </c>
      <c r="S9" s="6">
        <v>44608</v>
      </c>
      <c r="T9" s="4" t="s">
        <v>34</v>
      </c>
      <c r="U9" s="4">
        <v>195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44592</v>
      </c>
      <c r="G10" s="6">
        <v>44593</v>
      </c>
      <c r="H10" s="4">
        <v>1</v>
      </c>
      <c r="I10" s="4">
        <v>1</v>
      </c>
      <c r="J10" s="4">
        <v>1</v>
      </c>
      <c r="K10" s="4" t="s">
        <v>30</v>
      </c>
      <c r="L10" s="4">
        <v>541</v>
      </c>
      <c r="M10" s="4">
        <v>541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44592</v>
      </c>
      <c r="S10" s="6">
        <v>44608</v>
      </c>
      <c r="T10" s="4" t="s">
        <v>34</v>
      </c>
      <c r="U10" s="4">
        <v>541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44592</v>
      </c>
      <c r="G11" s="6">
        <v>44593</v>
      </c>
      <c r="H11" s="4">
        <v>1</v>
      </c>
      <c r="I11" s="4">
        <v>1</v>
      </c>
      <c r="J11" s="4">
        <v>1</v>
      </c>
      <c r="K11" s="4" t="s">
        <v>30</v>
      </c>
      <c r="L11" s="4">
        <v>644</v>
      </c>
      <c r="M11" s="4">
        <v>644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44592</v>
      </c>
      <c r="S11" s="6">
        <v>44608</v>
      </c>
      <c r="T11" s="4" t="s">
        <v>34</v>
      </c>
      <c r="U11" s="4">
        <v>644</v>
      </c>
      <c r="V11" s="4">
        <v>0</v>
      </c>
      <c r="W11" s="4">
        <v>0</v>
      </c>
      <c r="X11" s="4" t="s">
        <v>76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78</v>
      </c>
      <c r="D12" s="4" t="s">
        <v>79</v>
      </c>
      <c r="E12" s="4" t="s">
        <v>80</v>
      </c>
      <c r="F12" s="6">
        <v>44534</v>
      </c>
      <c r="G12" s="6">
        <v>44535</v>
      </c>
      <c r="H12" s="4">
        <v>1</v>
      </c>
      <c r="I12" s="4">
        <v>1</v>
      </c>
      <c r="J12" s="4">
        <v>1</v>
      </c>
      <c r="K12" s="4" t="s">
        <v>30</v>
      </c>
      <c r="L12" s="4">
        <v>-732</v>
      </c>
      <c r="M12" s="4">
        <v>-732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44521</v>
      </c>
      <c r="S12" s="6">
        <v>44608</v>
      </c>
      <c r="T12" s="4" t="s">
        <v>34</v>
      </c>
      <c r="U12" s="4">
        <v>-732</v>
      </c>
      <c r="V12" s="4">
        <v>0</v>
      </c>
      <c r="W12" s="4">
        <v>0</v>
      </c>
      <c r="X12" s="4" t="s">
        <v>82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8" sqref="A18:A1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spans="1:9">
      <c r="A2" s="5">
        <v>17228064988</v>
      </c>
      <c r="B2" s="6">
        <v>44592</v>
      </c>
      <c r="C2" s="6">
        <v>44593</v>
      </c>
      <c r="D2" s="4">
        <v>217</v>
      </c>
      <c r="E2" s="4" t="str">
        <f>VLOOKUP(A2,HOP!A:L,12,0)</f>
        <v>217.00</v>
      </c>
      <c r="F2" s="4" t="str">
        <f>VLOOKUP(A2,HOP!A:C,3,0)</f>
        <v>2408425</v>
      </c>
      <c r="G2" s="4">
        <f>D2-E2</f>
        <v>0</v>
      </c>
      <c r="H2" s="4" t="str">
        <f>$H$1&amp;F2</f>
        <v>，2408425</v>
      </c>
      <c r="I2" s="4" t="str">
        <f>VLOOKUP(A2,HOP!A:T,20,0)</f>
        <v>直连</v>
      </c>
    </row>
    <row r="3" s="4" customFormat="1" spans="1:9">
      <c r="A3" s="5">
        <v>17241243793</v>
      </c>
      <c r="B3" s="6">
        <v>44592</v>
      </c>
      <c r="C3" s="6">
        <v>44593</v>
      </c>
      <c r="D3" s="4">
        <v>1463</v>
      </c>
      <c r="E3" s="4">
        <v>1463</v>
      </c>
      <c r="F3" s="4">
        <v>2409529</v>
      </c>
      <c r="G3" s="4">
        <f t="shared" ref="G3:G12" si="0">D3-E3</f>
        <v>0</v>
      </c>
      <c r="H3" s="4" t="str">
        <f t="shared" ref="H3:H12" si="1">$H$1&amp;F3</f>
        <v>，2409529</v>
      </c>
      <c r="I3" s="4" t="str">
        <f>VLOOKUP(A3,HOP!A:T,20,0)</f>
        <v>直连</v>
      </c>
    </row>
    <row r="4" s="4" customFormat="1" spans="1:9">
      <c r="A4" s="5">
        <v>17249135386</v>
      </c>
      <c r="B4" s="6">
        <v>44589</v>
      </c>
      <c r="C4" s="6">
        <v>44593</v>
      </c>
      <c r="D4" s="4">
        <v>1090</v>
      </c>
      <c r="E4" s="4" t="str">
        <f>VLOOKUP(A4,HOP!A:L,12,0)</f>
        <v>1090.00</v>
      </c>
      <c r="F4" s="4" t="str">
        <f>VLOOKUP(A4,HOP!A:C,3,0)</f>
        <v>2410053</v>
      </c>
      <c r="G4" s="4">
        <f t="shared" si="0"/>
        <v>0</v>
      </c>
      <c r="H4" s="4" t="str">
        <f t="shared" si="1"/>
        <v>，2410053</v>
      </c>
      <c r="I4" s="4" t="str">
        <f>VLOOKUP(A4,HOP!A:T,20,0)</f>
        <v>直连</v>
      </c>
    </row>
    <row r="5" s="4" customFormat="1" spans="1:9">
      <c r="A5" s="5">
        <v>17256753016</v>
      </c>
      <c r="B5" s="6">
        <v>44592</v>
      </c>
      <c r="C5" s="6">
        <v>44593</v>
      </c>
      <c r="D5" s="4">
        <v>189</v>
      </c>
      <c r="E5" s="4" t="str">
        <f>VLOOKUP(A5,HOP!A:L,12,0)</f>
        <v>189.00</v>
      </c>
      <c r="F5" s="4" t="str">
        <f>VLOOKUP(A5,HOP!A:C,3,0)</f>
        <v>2410677</v>
      </c>
      <c r="G5" s="4">
        <f t="shared" si="0"/>
        <v>0</v>
      </c>
      <c r="H5" s="4" t="str">
        <f t="shared" si="1"/>
        <v>，2410677</v>
      </c>
      <c r="I5" s="4" t="str">
        <f>VLOOKUP(A5,HOP!A:T,20,0)</f>
        <v>直连</v>
      </c>
    </row>
    <row r="6" s="4" customFormat="1" spans="1:9">
      <c r="A6" s="5">
        <v>17261944868</v>
      </c>
      <c r="B6" s="6">
        <v>44592</v>
      </c>
      <c r="C6" s="6">
        <v>44593</v>
      </c>
      <c r="D6" s="4">
        <v>194</v>
      </c>
      <c r="E6" s="4" t="str">
        <f>VLOOKUP(A6,HOP!A:L,12,0)</f>
        <v>194.00</v>
      </c>
      <c r="F6" s="4" t="str">
        <f>VLOOKUP(A6,HOP!A:C,3,0)</f>
        <v>2411098</v>
      </c>
      <c r="G6" s="4">
        <f t="shared" si="0"/>
        <v>0</v>
      </c>
      <c r="H6" s="4" t="str">
        <f t="shared" si="1"/>
        <v>，2411098</v>
      </c>
      <c r="I6" s="4" t="str">
        <f>VLOOKUP(A6,HOP!A:T,20,0)</f>
        <v>直连</v>
      </c>
    </row>
    <row r="7" s="4" customFormat="1" spans="1:9">
      <c r="A7" s="5">
        <v>17262351630</v>
      </c>
      <c r="B7" s="6">
        <v>44592</v>
      </c>
      <c r="C7" s="6">
        <v>44593</v>
      </c>
      <c r="D7" s="4">
        <v>525</v>
      </c>
      <c r="E7" s="4" t="str">
        <f>VLOOKUP(A7,HOP!A:L,12,0)</f>
        <v>525.00</v>
      </c>
      <c r="F7" s="4" t="str">
        <f>VLOOKUP(A7,HOP!A:C,3,0)</f>
        <v>2411179</v>
      </c>
      <c r="G7" s="4">
        <f t="shared" si="0"/>
        <v>0</v>
      </c>
      <c r="H7" s="4" t="str">
        <f t="shared" si="1"/>
        <v>，2411179</v>
      </c>
      <c r="I7" s="4" t="str">
        <f>VLOOKUP(A7,HOP!A:T,20,0)</f>
        <v>直连</v>
      </c>
    </row>
    <row r="8" s="4" customFormat="1" spans="1:9">
      <c r="A8" s="5">
        <v>17262694643</v>
      </c>
      <c r="B8" s="6">
        <v>44592</v>
      </c>
      <c r="C8" s="6">
        <v>44593</v>
      </c>
      <c r="D8" s="4">
        <v>175</v>
      </c>
      <c r="E8" s="4" t="str">
        <f>VLOOKUP(A8,HOP!A:L,12,0)</f>
        <v>175.00</v>
      </c>
      <c r="F8" s="4" t="str">
        <f>VLOOKUP(A8,HOP!A:C,3,0)</f>
        <v>2411259</v>
      </c>
      <c r="G8" s="4">
        <f t="shared" si="0"/>
        <v>0</v>
      </c>
      <c r="H8" s="4" t="str">
        <f t="shared" si="1"/>
        <v>，2411259</v>
      </c>
      <c r="I8" s="4" t="str">
        <f>VLOOKUP(A8,HOP!A:T,20,0)</f>
        <v>直连</v>
      </c>
    </row>
    <row r="9" s="4" customFormat="1" spans="1:9">
      <c r="A9" s="5">
        <v>17262803808</v>
      </c>
      <c r="B9" s="6">
        <v>44592</v>
      </c>
      <c r="C9" s="6">
        <v>44593</v>
      </c>
      <c r="D9" s="4">
        <v>195</v>
      </c>
      <c r="E9" s="4" t="str">
        <f>VLOOKUP(A9,HOP!A:L,12,0)</f>
        <v>195.00</v>
      </c>
      <c r="F9" s="4" t="str">
        <f>VLOOKUP(A9,HOP!A:C,3,0)</f>
        <v>2411282</v>
      </c>
      <c r="G9" s="4">
        <f t="shared" si="0"/>
        <v>0</v>
      </c>
      <c r="H9" s="4" t="str">
        <f t="shared" si="1"/>
        <v>，2411282</v>
      </c>
      <c r="I9" s="4" t="str">
        <f>VLOOKUP(A9,HOP!A:T,20,0)</f>
        <v>直连</v>
      </c>
    </row>
    <row r="10" s="4" customFormat="1" spans="1:9">
      <c r="A10" s="5">
        <v>17262871016</v>
      </c>
      <c r="B10" s="6">
        <v>44592</v>
      </c>
      <c r="C10" s="6">
        <v>44593</v>
      </c>
      <c r="D10" s="4">
        <v>541</v>
      </c>
      <c r="E10" s="4" t="str">
        <f>VLOOKUP(A10,HOP!A:L,12,0)</f>
        <v>541.00</v>
      </c>
      <c r="F10" s="4" t="str">
        <f>VLOOKUP(A10,HOP!A:C,3,0)</f>
        <v>2411300</v>
      </c>
      <c r="G10" s="4">
        <f t="shared" si="0"/>
        <v>0</v>
      </c>
      <c r="H10" s="4" t="str">
        <f t="shared" si="1"/>
        <v>，2411300</v>
      </c>
      <c r="I10" s="4" t="str">
        <f>VLOOKUP(A10,HOP!A:T,20,0)</f>
        <v>直连</v>
      </c>
    </row>
    <row r="11" s="4" customFormat="1" spans="1:9">
      <c r="A11" s="5">
        <v>17262938039</v>
      </c>
      <c r="B11" s="6">
        <v>44592</v>
      </c>
      <c r="C11" s="6">
        <v>44593</v>
      </c>
      <c r="D11" s="4">
        <v>644</v>
      </c>
      <c r="E11" s="4" t="str">
        <f>VLOOKUP(A11,HOP!A:L,12,0)</f>
        <v>644.00</v>
      </c>
      <c r="F11" s="4" t="str">
        <f>VLOOKUP(A11,HOP!A:C,3,0)</f>
        <v>2411318</v>
      </c>
      <c r="G11" s="4">
        <f t="shared" si="0"/>
        <v>0</v>
      </c>
      <c r="H11" s="4" t="str">
        <f t="shared" si="1"/>
        <v>，2411318</v>
      </c>
      <c r="I11" s="4" t="str">
        <f>VLOOKUP(A11,HOP!A:T,20,0)</f>
        <v>直连</v>
      </c>
    </row>
    <row r="12" s="4" customFormat="1" spans="1:10">
      <c r="A12" s="5">
        <v>16838336453</v>
      </c>
      <c r="B12" s="6">
        <v>44534</v>
      </c>
      <c r="C12" s="6">
        <v>44535</v>
      </c>
      <c r="D12" s="4">
        <v>-732</v>
      </c>
      <c r="E12" s="4" t="e">
        <f>VLOOKUP(A12,HOP!A:L,12,0)</f>
        <v>#N/A</v>
      </c>
      <c r="F12" s="4">
        <v>2306515</v>
      </c>
      <c r="G12" s="4" t="e">
        <f t="shared" si="0"/>
        <v>#N/A</v>
      </c>
      <c r="H12" s="4" t="str">
        <f t="shared" si="1"/>
        <v>，2306515</v>
      </c>
      <c r="I12" s="4" t="e">
        <f>VLOOKUP(A12,HOP!A:T,20,0)</f>
        <v>#N/A</v>
      </c>
      <c r="J12" s="4" t="s">
        <v>84</v>
      </c>
    </row>
    <row r="14" spans="4:4">
      <c r="D14" s="4">
        <f>SUM(D2:D13)</f>
        <v>4501</v>
      </c>
    </row>
    <row r="15" spans="4:4">
      <c r="D15" s="4" t="s">
        <v>85</v>
      </c>
    </row>
    <row r="18" spans="1:1">
      <c r="A18" s="4" t="s">
        <v>86</v>
      </c>
    </row>
    <row r="19" spans="1:1">
      <c r="A19" s="4" t="s">
        <v>87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</row>
    <row r="2" s="1" customFormat="1" spans="1:20">
      <c r="A2" s="3">
        <v>17241243793</v>
      </c>
      <c r="B2" s="1" t="s">
        <v>105</v>
      </c>
      <c r="C2" s="1" t="s">
        <v>106</v>
      </c>
      <c r="D2" s="1" t="s">
        <v>107</v>
      </c>
      <c r="E2" s="1" t="s">
        <v>40</v>
      </c>
      <c r="F2" s="1" t="s">
        <v>108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111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</row>
    <row r="3" s="1" customFormat="1" spans="1:20">
      <c r="A3" s="3">
        <v>17262938039</v>
      </c>
      <c r="B3" s="1" t="s">
        <v>108</v>
      </c>
      <c r="C3" s="1" t="s">
        <v>119</v>
      </c>
      <c r="D3" s="1" t="s">
        <v>120</v>
      </c>
      <c r="E3" s="1" t="s">
        <v>121</v>
      </c>
      <c r="F3" s="1" t="s">
        <v>108</v>
      </c>
      <c r="G3" s="1" t="s">
        <v>109</v>
      </c>
      <c r="H3" s="1" t="s">
        <v>110</v>
      </c>
      <c r="I3" s="1" t="s">
        <v>122</v>
      </c>
      <c r="J3" s="1" t="s">
        <v>112</v>
      </c>
      <c r="K3" s="1" t="s">
        <v>122</v>
      </c>
      <c r="L3" s="1" t="s">
        <v>122</v>
      </c>
      <c r="M3" s="1" t="s">
        <v>113</v>
      </c>
      <c r="N3" s="1" t="s">
        <v>113</v>
      </c>
      <c r="O3" s="1" t="s">
        <v>111</v>
      </c>
      <c r="P3" s="1" t="s">
        <v>114</v>
      </c>
      <c r="Q3" s="1" t="s">
        <v>123</v>
      </c>
      <c r="R3" s="1" t="s">
        <v>116</v>
      </c>
      <c r="S3" s="1" t="s">
        <v>117</v>
      </c>
      <c r="T3" s="1" t="s">
        <v>118</v>
      </c>
    </row>
    <row r="4" s="1" customFormat="1" spans="1:20">
      <c r="A4" s="3">
        <v>17262871016</v>
      </c>
      <c r="B4" s="1" t="s">
        <v>108</v>
      </c>
      <c r="C4" s="1" t="s">
        <v>124</v>
      </c>
      <c r="D4" s="1" t="s">
        <v>125</v>
      </c>
      <c r="E4" s="1" t="s">
        <v>70</v>
      </c>
      <c r="F4" s="1" t="s">
        <v>108</v>
      </c>
      <c r="G4" s="1" t="s">
        <v>109</v>
      </c>
      <c r="H4" s="1" t="s">
        <v>110</v>
      </c>
      <c r="I4" s="1" t="s">
        <v>126</v>
      </c>
      <c r="J4" s="1" t="s">
        <v>112</v>
      </c>
      <c r="K4" s="1" t="s">
        <v>126</v>
      </c>
      <c r="L4" s="1" t="s">
        <v>126</v>
      </c>
      <c r="M4" s="1" t="s">
        <v>113</v>
      </c>
      <c r="N4" s="1" t="s">
        <v>113</v>
      </c>
      <c r="O4" s="1" t="s">
        <v>111</v>
      </c>
      <c r="P4" s="1" t="s">
        <v>114</v>
      </c>
      <c r="Q4" s="1" t="s">
        <v>127</v>
      </c>
      <c r="R4" s="1" t="s">
        <v>116</v>
      </c>
      <c r="S4" s="1" t="s">
        <v>117</v>
      </c>
      <c r="T4" s="1" t="s">
        <v>118</v>
      </c>
    </row>
    <row r="5" s="1" customFormat="1" spans="1:20">
      <c r="A5" s="3">
        <v>17262803808</v>
      </c>
      <c r="B5" s="1" t="s">
        <v>108</v>
      </c>
      <c r="C5" s="1" t="s">
        <v>128</v>
      </c>
      <c r="D5" s="1" t="s">
        <v>129</v>
      </c>
      <c r="E5" s="1" t="s">
        <v>66</v>
      </c>
      <c r="F5" s="1" t="s">
        <v>108</v>
      </c>
      <c r="G5" s="1" t="s">
        <v>109</v>
      </c>
      <c r="H5" s="1" t="s">
        <v>110</v>
      </c>
      <c r="I5" s="1" t="s">
        <v>130</v>
      </c>
      <c r="J5" s="1" t="s">
        <v>112</v>
      </c>
      <c r="K5" s="1" t="s">
        <v>130</v>
      </c>
      <c r="L5" s="1" t="s">
        <v>130</v>
      </c>
      <c r="M5" s="1" t="s">
        <v>113</v>
      </c>
      <c r="N5" s="1" t="s">
        <v>113</v>
      </c>
      <c r="O5" s="1" t="s">
        <v>111</v>
      </c>
      <c r="P5" s="1" t="s">
        <v>114</v>
      </c>
      <c r="Q5" s="1" t="s">
        <v>131</v>
      </c>
      <c r="R5" s="1" t="s">
        <v>116</v>
      </c>
      <c r="S5" s="1" t="s">
        <v>117</v>
      </c>
      <c r="T5" s="1" t="s">
        <v>118</v>
      </c>
    </row>
    <row r="6" s="1" customFormat="1" spans="1:20">
      <c r="A6" s="3">
        <v>17262694643</v>
      </c>
      <c r="B6" s="1" t="s">
        <v>108</v>
      </c>
      <c r="C6" s="1" t="s">
        <v>132</v>
      </c>
      <c r="D6" s="1" t="s">
        <v>133</v>
      </c>
      <c r="E6" s="1" t="s">
        <v>61</v>
      </c>
      <c r="F6" s="1" t="s">
        <v>108</v>
      </c>
      <c r="G6" s="1" t="s">
        <v>109</v>
      </c>
      <c r="H6" s="1" t="s">
        <v>110</v>
      </c>
      <c r="I6" s="1" t="s">
        <v>134</v>
      </c>
      <c r="J6" s="1" t="s">
        <v>112</v>
      </c>
      <c r="K6" s="1" t="s">
        <v>134</v>
      </c>
      <c r="L6" s="1" t="s">
        <v>134</v>
      </c>
      <c r="M6" s="1" t="s">
        <v>113</v>
      </c>
      <c r="N6" s="1" t="s">
        <v>113</v>
      </c>
      <c r="O6" s="1" t="s">
        <v>111</v>
      </c>
      <c r="P6" s="1" t="s">
        <v>114</v>
      </c>
      <c r="Q6" s="1" t="s">
        <v>135</v>
      </c>
      <c r="R6" s="1" t="s">
        <v>116</v>
      </c>
      <c r="S6" s="1" t="s">
        <v>117</v>
      </c>
      <c r="T6" s="1" t="s">
        <v>118</v>
      </c>
    </row>
    <row r="7" s="1" customFormat="1" spans="1:20">
      <c r="A7" s="3">
        <v>17262351630</v>
      </c>
      <c r="B7" s="1" t="s">
        <v>108</v>
      </c>
      <c r="C7" s="1" t="s">
        <v>136</v>
      </c>
      <c r="D7" s="1" t="s">
        <v>137</v>
      </c>
      <c r="E7" s="1" t="s">
        <v>138</v>
      </c>
      <c r="F7" s="1" t="s">
        <v>108</v>
      </c>
      <c r="G7" s="1" t="s">
        <v>109</v>
      </c>
      <c r="H7" s="1" t="s">
        <v>110</v>
      </c>
      <c r="I7" s="1" t="s">
        <v>139</v>
      </c>
      <c r="J7" s="1" t="s">
        <v>112</v>
      </c>
      <c r="K7" s="1" t="s">
        <v>139</v>
      </c>
      <c r="L7" s="1" t="s">
        <v>139</v>
      </c>
      <c r="M7" s="1" t="s">
        <v>113</v>
      </c>
      <c r="N7" s="1" t="s">
        <v>113</v>
      </c>
      <c r="O7" s="1" t="s">
        <v>111</v>
      </c>
      <c r="P7" s="1" t="s">
        <v>114</v>
      </c>
      <c r="Q7" s="1" t="s">
        <v>140</v>
      </c>
      <c r="R7" s="1" t="s">
        <v>116</v>
      </c>
      <c r="S7" s="1" t="s">
        <v>117</v>
      </c>
      <c r="T7" s="1" t="s">
        <v>118</v>
      </c>
    </row>
    <row r="8" s="1" customFormat="1" spans="1:20">
      <c r="A8" s="3">
        <v>17261944868</v>
      </c>
      <c r="B8" s="1" t="s">
        <v>108</v>
      </c>
      <c r="C8" s="1" t="s">
        <v>141</v>
      </c>
      <c r="D8" s="1" t="s">
        <v>142</v>
      </c>
      <c r="E8" s="1" t="s">
        <v>53</v>
      </c>
      <c r="F8" s="1" t="s">
        <v>108</v>
      </c>
      <c r="G8" s="1" t="s">
        <v>109</v>
      </c>
      <c r="H8" s="1" t="s">
        <v>110</v>
      </c>
      <c r="I8" s="1" t="s">
        <v>143</v>
      </c>
      <c r="J8" s="1" t="s">
        <v>112</v>
      </c>
      <c r="K8" s="1" t="s">
        <v>143</v>
      </c>
      <c r="L8" s="1" t="s">
        <v>143</v>
      </c>
      <c r="M8" s="1" t="s">
        <v>113</v>
      </c>
      <c r="N8" s="1" t="s">
        <v>113</v>
      </c>
      <c r="O8" s="1" t="s">
        <v>111</v>
      </c>
      <c r="P8" s="1" t="s">
        <v>114</v>
      </c>
      <c r="Q8" s="1" t="s">
        <v>144</v>
      </c>
      <c r="R8" s="1" t="s">
        <v>116</v>
      </c>
      <c r="S8" s="1" t="s">
        <v>117</v>
      </c>
      <c r="T8" s="1" t="s">
        <v>118</v>
      </c>
    </row>
    <row r="9" s="1" customFormat="1" spans="1:20">
      <c r="A9" s="3">
        <v>17256753016</v>
      </c>
      <c r="B9" s="1" t="s">
        <v>145</v>
      </c>
      <c r="C9" s="1" t="s">
        <v>146</v>
      </c>
      <c r="D9" s="1" t="s">
        <v>147</v>
      </c>
      <c r="E9" s="1" t="s">
        <v>148</v>
      </c>
      <c r="F9" s="1" t="s">
        <v>108</v>
      </c>
      <c r="G9" s="1" t="s">
        <v>109</v>
      </c>
      <c r="H9" s="1" t="s">
        <v>110</v>
      </c>
      <c r="I9" s="1" t="s">
        <v>149</v>
      </c>
      <c r="J9" s="1" t="s">
        <v>112</v>
      </c>
      <c r="K9" s="1" t="s">
        <v>149</v>
      </c>
      <c r="L9" s="1" t="s">
        <v>149</v>
      </c>
      <c r="M9" s="1" t="s">
        <v>113</v>
      </c>
      <c r="N9" s="1" t="s">
        <v>113</v>
      </c>
      <c r="O9" s="1" t="s">
        <v>111</v>
      </c>
      <c r="P9" s="1" t="s">
        <v>114</v>
      </c>
      <c r="Q9" s="1" t="s">
        <v>150</v>
      </c>
      <c r="R9" s="1" t="s">
        <v>116</v>
      </c>
      <c r="S9" s="1" t="s">
        <v>117</v>
      </c>
      <c r="T9" s="1" t="s">
        <v>118</v>
      </c>
    </row>
    <row r="10" s="1" customFormat="1" spans="1:20">
      <c r="A10" s="3">
        <v>17249135386</v>
      </c>
      <c r="B10" s="1" t="s">
        <v>151</v>
      </c>
      <c r="C10" s="1" t="s">
        <v>152</v>
      </c>
      <c r="D10" s="1" t="s">
        <v>153</v>
      </c>
      <c r="E10" s="1" t="s">
        <v>43</v>
      </c>
      <c r="F10" s="1" t="s">
        <v>151</v>
      </c>
      <c r="G10" s="1" t="s">
        <v>109</v>
      </c>
      <c r="H10" s="1" t="s">
        <v>110</v>
      </c>
      <c r="I10" s="1" t="s">
        <v>154</v>
      </c>
      <c r="J10" s="1" t="s">
        <v>112</v>
      </c>
      <c r="K10" s="1" t="s">
        <v>154</v>
      </c>
      <c r="L10" s="1" t="s">
        <v>154</v>
      </c>
      <c r="M10" s="1" t="s">
        <v>113</v>
      </c>
      <c r="N10" s="1" t="s">
        <v>113</v>
      </c>
      <c r="O10" s="1" t="s">
        <v>111</v>
      </c>
      <c r="P10" s="1" t="s">
        <v>114</v>
      </c>
      <c r="Q10" s="1" t="s">
        <v>155</v>
      </c>
      <c r="R10" s="1" t="s">
        <v>116</v>
      </c>
      <c r="S10" s="1" t="s">
        <v>117</v>
      </c>
      <c r="T10" s="1" t="s">
        <v>118</v>
      </c>
    </row>
    <row r="11" s="1" customFormat="1" spans="1:20">
      <c r="A11" s="3">
        <v>17241243793</v>
      </c>
      <c r="B11" s="1" t="s">
        <v>156</v>
      </c>
      <c r="C11" s="1" t="s">
        <v>157</v>
      </c>
      <c r="D11" s="1" t="s">
        <v>107</v>
      </c>
      <c r="E11" s="1" t="s">
        <v>40</v>
      </c>
      <c r="F11" s="1" t="s">
        <v>108</v>
      </c>
      <c r="G11" s="1" t="s">
        <v>109</v>
      </c>
      <c r="H11" s="1" t="s">
        <v>110</v>
      </c>
      <c r="I11" s="1" t="s">
        <v>158</v>
      </c>
      <c r="J11" s="1" t="s">
        <v>112</v>
      </c>
      <c r="K11" s="1" t="s">
        <v>158</v>
      </c>
      <c r="L11" s="1" t="s">
        <v>158</v>
      </c>
      <c r="M11" s="1" t="s">
        <v>113</v>
      </c>
      <c r="N11" s="1" t="s">
        <v>113</v>
      </c>
      <c r="O11" s="1" t="s">
        <v>111</v>
      </c>
      <c r="P11" s="1" t="s">
        <v>114</v>
      </c>
      <c r="Q11" s="1" t="s">
        <v>159</v>
      </c>
      <c r="R11" s="1" t="s">
        <v>116</v>
      </c>
      <c r="S11" s="1" t="s">
        <v>117</v>
      </c>
      <c r="T11" s="1" t="s">
        <v>118</v>
      </c>
    </row>
    <row r="12" s="1" customFormat="1" spans="1:20">
      <c r="A12" s="3">
        <v>17228064988</v>
      </c>
      <c r="B12" s="1" t="s">
        <v>160</v>
      </c>
      <c r="C12" s="1" t="s">
        <v>161</v>
      </c>
      <c r="D12" s="1" t="s">
        <v>162</v>
      </c>
      <c r="E12" s="1" t="s">
        <v>31</v>
      </c>
      <c r="F12" s="1" t="s">
        <v>108</v>
      </c>
      <c r="G12" s="1" t="s">
        <v>109</v>
      </c>
      <c r="H12" s="1" t="s">
        <v>110</v>
      </c>
      <c r="I12" s="1" t="s">
        <v>163</v>
      </c>
      <c r="J12" s="1" t="s">
        <v>112</v>
      </c>
      <c r="K12" s="1" t="s">
        <v>163</v>
      </c>
      <c r="L12" s="1" t="s">
        <v>163</v>
      </c>
      <c r="M12" s="1" t="s">
        <v>113</v>
      </c>
      <c r="N12" s="1" t="s">
        <v>113</v>
      </c>
      <c r="O12" s="1" t="s">
        <v>111</v>
      </c>
      <c r="P12" s="1" t="s">
        <v>114</v>
      </c>
      <c r="Q12" s="1" t="s">
        <v>164</v>
      </c>
      <c r="R12" s="1" t="s">
        <v>116</v>
      </c>
      <c r="S12" s="1" t="s">
        <v>117</v>
      </c>
      <c r="T12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2022-02-16T01:34:06Z</dcterms:created>
  <dcterms:modified xsi:type="dcterms:W3CDTF">2022-02-16T01:42:33Z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98F09D0C74624463AF82DB8C3E3BCA26</vt:lpwstr>
  </property>
  <property fmtid="{D5CDD505-2E9C-101B-9397-08002B2CF9AE}" pid="3" name="KSOProductBuildVer">
    <vt:lpwstr>2052-11.1.0.11294</vt:lpwstr>
  </property>
</Properties>
</file>