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</definedName>
  </definedNames>
  <calcPr calcId="144525"/>
</workbook>
</file>

<file path=xl/sharedStrings.xml><?xml version="1.0" encoding="utf-8"?>
<sst xmlns="http://schemas.openxmlformats.org/spreadsheetml/2006/main" count="1210" uniqueCount="318">
  <si>
    <t>去哪儿网酒店预付对账单</t>
  </si>
  <si>
    <t>供应商名称：</t>
  </si>
  <si>
    <t>汇趣住</t>
  </si>
  <si>
    <t>结算周期：</t>
  </si>
  <si>
    <t>2022-02-15至2022-02-16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</si>
  <si>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</si>
  <si>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</si>
  <si>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</si>
  <si>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</si>
  <si>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</si>
  <si>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</si>
  <si>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</si>
  <si>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</si>
  <si>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</si>
  <si>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</si>
  <si>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</si>
  <si>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</si>
  <si>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</si>
  <si>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</si>
  <si>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</si>
  <si>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¥6,335.00</t>
  </si>
  <si>
    <t>¥843.00</t>
  </si>
  <si>
    <t>-¥285.00</t>
  </si>
  <si>
    <t>¥5,207.00</t>
  </si>
  <si>
    <t>分类信息</t>
  </si>
  <si>
    <t>业务类型</t>
  </si>
  <si>
    <t>酒店预付（点击查看明细）</t>
  </si>
  <si>
    <t>¥5,492.00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</si>
  <si>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</si>
  <si>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</si>
  <si>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</si>
  <si>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</si>
  <si>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</si>
  <si>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</si>
  <si>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</si>
  <si>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</si>
  <si>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</si>
  <si>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</si>
  <si>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</si>
  <si>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</si>
  <si>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</si>
  <si>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</si>
  <si>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</si>
  <si>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</si>
  <si>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</si>
  <si>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</si>
  <si>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</si>
  <si>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</si>
  <si>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</si>
  <si>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</si>
  <si>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</si>
  <si>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</si>
  <si>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</si>
  <si>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</si>
  <si>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</si>
  <si>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</si>
  <si>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</si>
  <si>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</si>
  <si>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</si>
  <si>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</si>
  <si>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</si>
  <si>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</si>
  <si>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</si>
  <si>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</si>
  <si>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</si>
  <si>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</si>
  <si>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</si>
  <si>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</si>
  <si>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</si>
  <si>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</si>
  <si>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</si>
  <si>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</si>
  <si>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102908743694</t>
  </si>
  <si>
    <t>酒店预付</t>
  </si>
  <si>
    <t>否</t>
  </si>
  <si>
    <t>普通</t>
  </si>
  <si>
    <t>318088711</t>
  </si>
  <si>
    <t>城市便捷酒店(孝感孝昌花园大道店)</t>
  </si>
  <si>
    <t>1639468</t>
  </si>
  <si>
    <t>谈振雨</t>
  </si>
  <si>
    <t>2022-02-14</t>
  </si>
  <si>
    <t>2022-02-16</t>
  </si>
  <si>
    <t>¥481.00</t>
  </si>
  <si>
    <t>¥64.00</t>
  </si>
  <si>
    <t>¥417.00</t>
  </si>
  <si>
    <t>商务大床房</t>
  </si>
  <si>
    <t>WEBSITE</t>
  </si>
  <si>
    <t>102909061739</t>
  </si>
  <si>
    <t>321704104</t>
  </si>
  <si>
    <t>佛山柏雅轩精品公寓</t>
  </si>
  <si>
    <t>晏小成</t>
  </si>
  <si>
    <t>2022-02-15</t>
  </si>
  <si>
    <t>¥134.00</t>
  </si>
  <si>
    <t>¥18.00</t>
  </si>
  <si>
    <t>¥116.00</t>
  </si>
  <si>
    <t>普通大床房</t>
  </si>
  <si>
    <t>102909125947</t>
  </si>
  <si>
    <t>381817869</t>
  </si>
  <si>
    <t>如家素柏·云酒店(歙县古城店)</t>
  </si>
  <si>
    <t>吴隆杜</t>
  </si>
  <si>
    <t>¥149.00</t>
  </si>
  <si>
    <t>¥20.00</t>
  </si>
  <si>
    <t>¥129.00</t>
  </si>
  <si>
    <t>静雅零压双床房</t>
  </si>
  <si>
    <t>102909431217</t>
  </si>
  <si>
    <t>381673606</t>
  </si>
  <si>
    <t>两江丽景酒店(重庆解放碑店)</t>
  </si>
  <si>
    <t>王旋</t>
  </si>
  <si>
    <t>¥245.00</t>
  </si>
  <si>
    <t>¥32.00</t>
  </si>
  <si>
    <t>¥213.00</t>
  </si>
  <si>
    <t>丽景双床房</t>
  </si>
  <si>
    <t>102909431349</t>
  </si>
  <si>
    <t>311482432</t>
  </si>
  <si>
    <t>上海宏安瑞士大酒店</t>
  </si>
  <si>
    <t>丁奕</t>
  </si>
  <si>
    <t>¥790.00</t>
  </si>
  <si>
    <t>¥109.00</t>
  </si>
  <si>
    <t>¥681.00</t>
  </si>
  <si>
    <t>经典特大床客房</t>
  </si>
  <si>
    <t>102909529560</t>
  </si>
  <si>
    <t>384510492</t>
  </si>
  <si>
    <t>柏岸酒店(潍坊学院金融广场店)</t>
  </si>
  <si>
    <t>杨昭云</t>
  </si>
  <si>
    <t>¥193.00</t>
  </si>
  <si>
    <t>¥26.00</t>
  </si>
  <si>
    <t>¥167.00</t>
  </si>
  <si>
    <t>曼悦大床房</t>
  </si>
  <si>
    <t>102909783018</t>
  </si>
  <si>
    <t>381713226</t>
  </si>
  <si>
    <t>埃菲尔国际酒店(成都红牌楼地铁站店)</t>
  </si>
  <si>
    <t>万关祖</t>
  </si>
  <si>
    <t>¥212.00</t>
  </si>
  <si>
    <t>¥28.00</t>
  </si>
  <si>
    <t>¥184.00</t>
  </si>
  <si>
    <t>巴黎行政大床房</t>
  </si>
  <si>
    <t>102909913413</t>
  </si>
  <si>
    <t>林晋</t>
  </si>
  <si>
    <t>102901010102</t>
  </si>
  <si>
    <t>311488489</t>
  </si>
  <si>
    <t>如家·neo(上海南京路步行街黄河路店)</t>
  </si>
  <si>
    <t>周玥明</t>
  </si>
  <si>
    <t>2022-02-07</t>
  </si>
  <si>
    <t>2022-02-08</t>
  </si>
  <si>
    <t>¥1,536.00</t>
  </si>
  <si>
    <t>¥202.00</t>
  </si>
  <si>
    <t>¥1,334.00</t>
  </si>
  <si>
    <t>双床房A</t>
  </si>
  <si>
    <t>102909116215</t>
  </si>
  <si>
    <t>383602713</t>
  </si>
  <si>
    <t>城市便捷酒店(大悟迎宾大道店)</t>
  </si>
  <si>
    <t>武香</t>
  </si>
  <si>
    <t>¥166.00</t>
  </si>
  <si>
    <t>¥22.00</t>
  </si>
  <si>
    <t>¥144.00</t>
  </si>
  <si>
    <t>特惠大床房</t>
  </si>
  <si>
    <t>102909121553</t>
  </si>
  <si>
    <t>311479984</t>
  </si>
  <si>
    <t>深圳百合酒店</t>
  </si>
  <si>
    <t>莫绍艺</t>
  </si>
  <si>
    <t>¥440.00</t>
  </si>
  <si>
    <t>¥58.00</t>
  </si>
  <si>
    <t>¥382.00</t>
  </si>
  <si>
    <t>高级大床房</t>
  </si>
  <si>
    <t>102909155643</t>
  </si>
  <si>
    <t>375506817</t>
  </si>
  <si>
    <t>CoCo格调酒店(成都武候祠店)</t>
  </si>
  <si>
    <t>罗杨</t>
  </si>
  <si>
    <t>¥195.00</t>
  </si>
  <si>
    <t>¥169.00</t>
  </si>
  <si>
    <t>102909158785</t>
  </si>
  <si>
    <t>雷盼</t>
  </si>
  <si>
    <t>¥29.00</t>
  </si>
  <si>
    <t>102909408079</t>
  </si>
  <si>
    <t>348251846</t>
  </si>
  <si>
    <t>容贵酒店(成都百草路地铁站店)</t>
  </si>
  <si>
    <t>李前进</t>
  </si>
  <si>
    <t>¥303.00</t>
  </si>
  <si>
    <t>¥40.00</t>
  </si>
  <si>
    <t>¥263.00</t>
  </si>
  <si>
    <t>豪华套房</t>
  </si>
  <si>
    <t>102909423941</t>
  </si>
  <si>
    <t>380361046</t>
  </si>
  <si>
    <t>城市便捷酒店(绵阳西南科技大学店)</t>
  </si>
  <si>
    <t>陈永佳</t>
  </si>
  <si>
    <t>¥151.00</t>
  </si>
  <si>
    <t>¥131.00</t>
  </si>
  <si>
    <t>标准大床房</t>
  </si>
  <si>
    <t>102909463340</t>
  </si>
  <si>
    <t>311542102</t>
  </si>
  <si>
    <t>柏曼酒店(济南西站山东国际会展中心店)</t>
  </si>
  <si>
    <t>刘龙</t>
  </si>
  <si>
    <t>¥226.00</t>
  </si>
  <si>
    <t>¥30.00</t>
  </si>
  <si>
    <t>¥196.00</t>
  </si>
  <si>
    <t>102909566087</t>
  </si>
  <si>
    <t>321970570</t>
  </si>
  <si>
    <t>佛山青年汇公寓</t>
  </si>
  <si>
    <t>吴有林</t>
  </si>
  <si>
    <t>¥120.00</t>
  </si>
  <si>
    <t>¥16.00</t>
  </si>
  <si>
    <t>¥104.00</t>
  </si>
  <si>
    <t>大床房</t>
  </si>
  <si>
    <t>102909639966</t>
  </si>
  <si>
    <t>318087793</t>
  </si>
  <si>
    <t>城市便捷酒店(湘乡店)</t>
  </si>
  <si>
    <t>周建国</t>
  </si>
  <si>
    <t>102909806906</t>
  </si>
  <si>
    <t>381797385</t>
  </si>
  <si>
    <t>汕头莱嘉斯酒店</t>
  </si>
  <si>
    <t>郎正玮</t>
  </si>
  <si>
    <t>¥374.00</t>
  </si>
  <si>
    <t>¥49.00</t>
  </si>
  <si>
    <t>¥325.00</t>
  </si>
  <si>
    <t>轻奢大床房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</si>
  <si>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</si>
  <si>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</si>
  <si>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</si>
  <si>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</si>
  <si>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</si>
  <si>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</si>
  <si>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</si>
  <si>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</si>
  <si>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</si>
  <si>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NIMH2022021120050938385RX0</t>
  </si>
  <si>
    <t>102905389149</t>
  </si>
  <si>
    <t>赔付-房费追回</t>
  </si>
  <si>
    <t>-¥20.00</t>
  </si>
  <si>
    <t>--</t>
  </si>
  <si>
    <t>客人反馈酒店不提供早餐，代理告知确实没办法提供，一份早餐20元，客人是2分早餐，告知流程，故线下给客人退回早餐费共计40元打到客人的联系人账户，认可#追赔系统-预付扣款直连#</t>
  </si>
  <si>
    <t>NPH20220212225408321588RX0</t>
  </si>
  <si>
    <t>102906123616</t>
  </si>
  <si>
    <t>-¥265.00</t>
  </si>
  <si>
    <t>此单客户反馈到店无房，联系代理林女士核实情况属实#追赔系统-预付扣款直连#</t>
  </si>
  <si>
    <t>返现日期</t>
  </si>
  <si>
    <t>，</t>
  </si>
  <si>
    <r>
      <t>102905389149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</si>
  <si>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265</t>
    </r>
    <r>
      <rPr>
        <sz val="10"/>
        <rFont val="宋体"/>
        <charset val="134"/>
      </rPr>
      <t>元</t>
    </r>
  </si>
  <si>
    <t>A220217112333481</t>
  </si>
  <si>
    <t>A2202171124054205</t>
  </si>
  <si>
    <r>
      <t>总计：</t>
    </r>
    <r>
      <rPr>
        <sz val="10"/>
        <rFont val="Arial"/>
        <charset val="134"/>
      </rPr>
      <t>5207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</si>
  <si>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</si>
  <si>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</si>
  <si>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</si>
  <si>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</si>
  <si>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</si>
  <si>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</si>
  <si>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</si>
  <si>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</si>
  <si>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</si>
  <si>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</si>
  <si>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</si>
  <si>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</si>
  <si>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</si>
  <si>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</si>
  <si>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</si>
  <si>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</si>
  <si>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2419666</t>
  </si>
  <si>
    <t>169.00</t>
  </si>
  <si>
    <t>RMB</t>
  </si>
  <si>
    <t>0</t>
  </si>
  <si>
    <t>0.00</t>
  </si>
  <si>
    <t>汇趣住国内直连</t>
  </si>
  <si>
    <t>2022-02-15 22:29:38</t>
  </si>
  <si>
    <t>直连</t>
  </si>
  <si>
    <t>2419662</t>
  </si>
  <si>
    <t>196.00</t>
  </si>
  <si>
    <t>2022-02-15 22:16:15</t>
  </si>
  <si>
    <t>2419656</t>
  </si>
  <si>
    <t>144.00</t>
  </si>
  <si>
    <t>2022-02-15 21:58:20</t>
  </si>
  <si>
    <t>2419640</t>
  </si>
  <si>
    <t>131.00</t>
  </si>
  <si>
    <t>2022-02-15 21:09:37</t>
  </si>
  <si>
    <t>2419569</t>
  </si>
  <si>
    <t>104.00</t>
  </si>
  <si>
    <t>2022-02-15 16:55:36</t>
  </si>
  <si>
    <t>2419568</t>
  </si>
  <si>
    <t>325.00</t>
  </si>
  <si>
    <t>2022-02-15 16:54:46</t>
  </si>
  <si>
    <t>2419553</t>
  </si>
  <si>
    <t>116.00</t>
  </si>
  <si>
    <t>2022-02-15 15:57:00</t>
  </si>
  <si>
    <t>2419540</t>
  </si>
  <si>
    <t>681.00</t>
  </si>
  <si>
    <t>2022-02-15 15:17:24</t>
  </si>
  <si>
    <t>2419513</t>
  </si>
  <si>
    <t>184.00</t>
  </si>
  <si>
    <t>2022-02-15 14:13:30</t>
  </si>
  <si>
    <t>2419503</t>
  </si>
  <si>
    <t>2022-02-15 13:27:09</t>
  </si>
  <si>
    <t>2419499</t>
  </si>
  <si>
    <t>129.00</t>
  </si>
  <si>
    <t>2022-02-15 13:17:35</t>
  </si>
  <si>
    <t>2419492</t>
  </si>
  <si>
    <t>382.00</t>
  </si>
  <si>
    <t>2022-02-15 12:50:13</t>
  </si>
  <si>
    <t>2419479</t>
  </si>
  <si>
    <t>263.00</t>
  </si>
  <si>
    <t>2022-02-15 12:14:19</t>
  </si>
  <si>
    <t>2419464</t>
  </si>
  <si>
    <t>柏曼酒店（潍坊学院金融广场店）</t>
  </si>
  <si>
    <t>167.00</t>
  </si>
  <si>
    <t>2022-02-15 11:36:43</t>
  </si>
  <si>
    <t>2419463</t>
  </si>
  <si>
    <t>2022-02-15 11:34:24</t>
  </si>
  <si>
    <t>2419461</t>
  </si>
  <si>
    <t>2022-02-15 11:30:26</t>
  </si>
  <si>
    <t>2419446</t>
  </si>
  <si>
    <t>213.00</t>
  </si>
  <si>
    <t>2022-02-15 10:47:12</t>
  </si>
  <si>
    <t>2418960</t>
  </si>
  <si>
    <t>417.00</t>
  </si>
  <si>
    <t>2022-02-14 05:53:34</t>
  </si>
  <si>
    <t>2414546</t>
  </si>
  <si>
    <t>如家酒店(上海南京路步行街黄河路店)</t>
  </si>
  <si>
    <t>1334.00</t>
  </si>
  <si>
    <t>2022-02-07 19:42:40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</si>
</sst>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0" borderId="1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19</v>
      </c>
      <c r="B5" s="28" t="s">
        <v>19</v>
      </c>
      <c r="C5" s="12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12" t="s">
        <v>19</v>
      </c>
      <c r="K5" s="12" t="s">
        <v>23</v>
      </c>
    </row>
    <row r="6" ht="27.95" customHeight="1" spans="1:9">
      <c r="A6" s="23" t="s">
        <v>24</v>
      </c>
      <c r="D6" s="33"/>
      <c r="E6" s="34"/>
      <c r="F6" s="34"/>
      <c r="G6" s="35"/>
      <c r="H6" s="34"/>
      <c r="I6" s="39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26</v>
      </c>
      <c r="B8" s="37">
        <v>19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12" t="s">
        <v>19</v>
      </c>
      <c r="K8" s="12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2" t="s">
        <v>19</v>
      </c>
      <c r="K9" s="12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2" t="s">
        <v>19</v>
      </c>
      <c r="K10" s="12" t="s">
        <v>19</v>
      </c>
    </row>
    <row r="11" ht="27.95" customHeight="1" spans="1:9">
      <c r="A11" s="23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 t="s">
        <v>32</v>
      </c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80</v>
      </c>
      <c r="P2" s="7" t="s">
        <v>81</v>
      </c>
      <c r="Q2" s="7"/>
      <c r="R2" s="14" t="s">
        <v>82</v>
      </c>
      <c r="S2" s="16" t="s">
        <v>19</v>
      </c>
      <c r="T2" s="7"/>
      <c r="U2" s="14" t="s">
        <v>19</v>
      </c>
      <c r="V2" s="14" t="s">
        <v>82</v>
      </c>
      <c r="W2" s="16" t="s">
        <v>83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81</v>
      </c>
      <c r="Q3" s="7"/>
      <c r="R3" s="14" t="s">
        <v>92</v>
      </c>
      <c r="S3" s="16" t="s">
        <v>19</v>
      </c>
      <c r="T3" s="7"/>
      <c r="U3" s="14" t="s">
        <v>19</v>
      </c>
      <c r="V3" s="14" t="s">
        <v>92</v>
      </c>
      <c r="W3" s="16" t="s">
        <v>93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81</v>
      </c>
      <c r="Q4" s="7"/>
      <c r="R4" s="14" t="s">
        <v>100</v>
      </c>
      <c r="S4" s="16" t="s">
        <v>19</v>
      </c>
      <c r="T4" s="7"/>
      <c r="U4" s="14" t="s">
        <v>19</v>
      </c>
      <c r="V4" s="14" t="s">
        <v>100</v>
      </c>
      <c r="W4" s="16" t="s">
        <v>101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81</v>
      </c>
      <c r="Q5" s="7"/>
      <c r="R5" s="14" t="s">
        <v>108</v>
      </c>
      <c r="S5" s="16" t="s">
        <v>19</v>
      </c>
      <c r="T5" s="7"/>
      <c r="U5" s="14" t="s">
        <v>19</v>
      </c>
      <c r="V5" s="14" t="s">
        <v>108</v>
      </c>
      <c r="W5" s="16" t="s">
        <v>109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4" t="s">
        <v>116</v>
      </c>
      <c r="S6" s="16" t="s">
        <v>19</v>
      </c>
      <c r="T6" s="7"/>
      <c r="U6" s="14" t="s">
        <v>19</v>
      </c>
      <c r="V6" s="14" t="s">
        <v>116</v>
      </c>
      <c r="W6" s="16" t="s">
        <v>117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4" t="s">
        <v>124</v>
      </c>
      <c r="S7" s="16" t="s">
        <v>19</v>
      </c>
      <c r="T7" s="7"/>
      <c r="U7" s="14" t="s">
        <v>19</v>
      </c>
      <c r="V7" s="14" t="s">
        <v>124</v>
      </c>
      <c r="W7" s="16" t="s">
        <v>125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4" t="s">
        <v>132</v>
      </c>
      <c r="S8" s="16" t="s">
        <v>19</v>
      </c>
      <c r="T8" s="7"/>
      <c r="U8" s="14" t="s">
        <v>19</v>
      </c>
      <c r="V8" s="14" t="s">
        <v>132</v>
      </c>
      <c r="W8" s="16" t="s">
        <v>133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129</v>
      </c>
      <c r="H9" s="7" t="s">
        <v>130</v>
      </c>
      <c r="I9" s="7" t="s">
        <v>78</v>
      </c>
      <c r="J9" s="7" t="s">
        <v>2</v>
      </c>
      <c r="K9" s="7" t="s">
        <v>137</v>
      </c>
      <c r="L9" s="7">
        <v>1</v>
      </c>
      <c r="M9" s="7">
        <v>1</v>
      </c>
      <c r="N9" s="7" t="s">
        <v>91</v>
      </c>
      <c r="O9" s="7" t="s">
        <v>91</v>
      </c>
      <c r="P9" s="7" t="s">
        <v>81</v>
      </c>
      <c r="Q9" s="7"/>
      <c r="R9" s="14" t="s">
        <v>132</v>
      </c>
      <c r="S9" s="16" t="s">
        <v>19</v>
      </c>
      <c r="T9" s="7"/>
      <c r="U9" s="14" t="s">
        <v>19</v>
      </c>
      <c r="V9" s="14" t="s">
        <v>132</v>
      </c>
      <c r="W9" s="16" t="s">
        <v>133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138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139</v>
      </c>
      <c r="H10" s="7" t="s">
        <v>140</v>
      </c>
      <c r="I10" s="7" t="s">
        <v>78</v>
      </c>
      <c r="J10" s="7" t="s">
        <v>2</v>
      </c>
      <c r="K10" s="7" t="s">
        <v>141</v>
      </c>
      <c r="L10" s="7">
        <v>1</v>
      </c>
      <c r="M10" s="7">
        <v>8</v>
      </c>
      <c r="N10" s="7" t="s">
        <v>142</v>
      </c>
      <c r="O10" s="7" t="s">
        <v>143</v>
      </c>
      <c r="P10" s="7" t="s">
        <v>81</v>
      </c>
      <c r="Q10" s="7"/>
      <c r="R10" s="14" t="s">
        <v>144</v>
      </c>
      <c r="S10" s="16" t="s">
        <v>19</v>
      </c>
      <c r="T10" s="7"/>
      <c r="U10" s="14" t="s">
        <v>19</v>
      </c>
      <c r="V10" s="14" t="s">
        <v>144</v>
      </c>
      <c r="W10" s="16" t="s">
        <v>145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149</v>
      </c>
      <c r="H11" s="7" t="s">
        <v>150</v>
      </c>
      <c r="I11" s="7" t="s">
        <v>78</v>
      </c>
      <c r="J11" s="7" t="s">
        <v>2</v>
      </c>
      <c r="K11" s="7" t="s">
        <v>151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81</v>
      </c>
      <c r="Q11" s="7"/>
      <c r="R11" s="14" t="s">
        <v>152</v>
      </c>
      <c r="S11" s="16" t="s">
        <v>19</v>
      </c>
      <c r="T11" s="7"/>
      <c r="U11" s="14" t="s">
        <v>19</v>
      </c>
      <c r="V11" s="14" t="s">
        <v>152</v>
      </c>
      <c r="W11" s="16" t="s">
        <v>153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157</v>
      </c>
      <c r="H12" s="7" t="s">
        <v>158</v>
      </c>
      <c r="I12" s="7" t="s">
        <v>78</v>
      </c>
      <c r="J12" s="7" t="s">
        <v>2</v>
      </c>
      <c r="K12" s="7" t="s">
        <v>159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81</v>
      </c>
      <c r="Q12" s="7"/>
      <c r="R12" s="14" t="s">
        <v>160</v>
      </c>
      <c r="S12" s="16" t="s">
        <v>19</v>
      </c>
      <c r="T12" s="7"/>
      <c r="U12" s="14" t="s">
        <v>19</v>
      </c>
      <c r="V12" s="14" t="s">
        <v>160</v>
      </c>
      <c r="W12" s="16" t="s">
        <v>161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81</v>
      </c>
      <c r="Q13" s="7"/>
      <c r="R13" s="14" t="s">
        <v>168</v>
      </c>
      <c r="S13" s="16" t="s">
        <v>19</v>
      </c>
      <c r="T13" s="7"/>
      <c r="U13" s="14" t="s">
        <v>19</v>
      </c>
      <c r="V13" s="14" t="s">
        <v>168</v>
      </c>
      <c r="W13" s="16" t="s">
        <v>125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169</v>
      </c>
      <c r="AD13" t="s">
        <v>6</v>
      </c>
      <c r="AE13" t="s">
        <v>85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129</v>
      </c>
      <c r="H14" s="7" t="s">
        <v>130</v>
      </c>
      <c r="I14" s="7" t="s">
        <v>78</v>
      </c>
      <c r="J14" s="7" t="s">
        <v>2</v>
      </c>
      <c r="K14" s="7" t="s">
        <v>171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81</v>
      </c>
      <c r="Q14" s="7"/>
      <c r="R14" s="14" t="s">
        <v>110</v>
      </c>
      <c r="S14" s="16" t="s">
        <v>19</v>
      </c>
      <c r="T14" s="7"/>
      <c r="U14" s="14" t="s">
        <v>19</v>
      </c>
      <c r="V14" s="14" t="s">
        <v>110</v>
      </c>
      <c r="W14" s="16" t="s">
        <v>172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134</v>
      </c>
      <c r="AD14" t="s">
        <v>6</v>
      </c>
      <c r="AE14" t="s">
        <v>135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174</v>
      </c>
      <c r="H15" s="7" t="s">
        <v>175</v>
      </c>
      <c r="I15" s="7" t="s">
        <v>78</v>
      </c>
      <c r="J15" s="7" t="s">
        <v>2</v>
      </c>
      <c r="K15" s="7" t="s">
        <v>176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4" t="s">
        <v>177</v>
      </c>
      <c r="S15" s="16" t="s">
        <v>19</v>
      </c>
      <c r="T15" s="7"/>
      <c r="U15" s="14" t="s">
        <v>19</v>
      </c>
      <c r="V15" s="14" t="s">
        <v>177</v>
      </c>
      <c r="W15" s="16" t="s">
        <v>178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182</v>
      </c>
      <c r="H16" s="7" t="s">
        <v>183</v>
      </c>
      <c r="I16" s="7" t="s">
        <v>78</v>
      </c>
      <c r="J16" s="7" t="s">
        <v>2</v>
      </c>
      <c r="K16" s="7" t="s">
        <v>184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4" t="s">
        <v>185</v>
      </c>
      <c r="S16" s="16" t="s">
        <v>19</v>
      </c>
      <c r="T16" s="7"/>
      <c r="U16" s="14" t="s">
        <v>19</v>
      </c>
      <c r="V16" s="14" t="s">
        <v>185</v>
      </c>
      <c r="W16" s="16" t="s">
        <v>101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188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189</v>
      </c>
      <c r="H17" s="7" t="s">
        <v>190</v>
      </c>
      <c r="I17" s="7" t="s">
        <v>78</v>
      </c>
      <c r="J17" s="7" t="s">
        <v>2</v>
      </c>
      <c r="K17" s="7" t="s">
        <v>191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4" t="s">
        <v>192</v>
      </c>
      <c r="S17" s="16" t="s">
        <v>19</v>
      </c>
      <c r="T17" s="7"/>
      <c r="U17" s="14" t="s">
        <v>19</v>
      </c>
      <c r="V17" s="14" t="s">
        <v>192</v>
      </c>
      <c r="W17" s="16" t="s">
        <v>193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194</v>
      </c>
      <c r="AD17" t="s">
        <v>6</v>
      </c>
      <c r="AE17" t="s">
        <v>163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196</v>
      </c>
      <c r="H18" s="7" t="s">
        <v>197</v>
      </c>
      <c r="I18" s="7" t="s">
        <v>78</v>
      </c>
      <c r="J18" s="7" t="s">
        <v>2</v>
      </c>
      <c r="K18" s="7" t="s">
        <v>198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4" t="s">
        <v>199</v>
      </c>
      <c r="S18" s="16" t="s">
        <v>19</v>
      </c>
      <c r="T18" s="7"/>
      <c r="U18" s="14" t="s">
        <v>19</v>
      </c>
      <c r="V18" s="14" t="s">
        <v>199</v>
      </c>
      <c r="W18" s="16" t="s">
        <v>200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204</v>
      </c>
      <c r="H19" s="7" t="s">
        <v>205</v>
      </c>
      <c r="I19" s="7" t="s">
        <v>78</v>
      </c>
      <c r="J19" s="7" t="s">
        <v>2</v>
      </c>
      <c r="K19" s="7" t="s">
        <v>206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4" t="s">
        <v>168</v>
      </c>
      <c r="S19" s="16" t="s">
        <v>19</v>
      </c>
      <c r="T19" s="7"/>
      <c r="U19" s="14" t="s">
        <v>19</v>
      </c>
      <c r="V19" s="14" t="s">
        <v>168</v>
      </c>
      <c r="W19" s="16" t="s">
        <v>125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169</v>
      </c>
      <c r="AD19" t="s">
        <v>6</v>
      </c>
      <c r="AE19" t="s">
        <v>85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207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208</v>
      </c>
      <c r="H20" s="7" t="s">
        <v>209</v>
      </c>
      <c r="I20" s="7" t="s">
        <v>78</v>
      </c>
      <c r="J20" s="7" t="s">
        <v>2</v>
      </c>
      <c r="K20" s="7" t="s">
        <v>210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4" t="s">
        <v>211</v>
      </c>
      <c r="S20" s="16" t="s">
        <v>19</v>
      </c>
      <c r="T20" s="7"/>
      <c r="U20" s="14" t="s">
        <v>19</v>
      </c>
      <c r="V20" s="14" t="s">
        <v>211</v>
      </c>
      <c r="W20" s="16" t="s">
        <v>212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86</v>
      </c>
      <c r="AG20" t="s">
        <v>74</v>
      </c>
      <c r="AH20" t="s">
        <v>19</v>
      </c>
    </row>
    <row r="21" customHeight="1" spans="1:32">
      <c r="A21" s="13" t="s">
        <v>215</v>
      </c>
      <c r="B21" s="13"/>
      <c r="C21" s="13" t="s">
        <v>216</v>
      </c>
      <c r="D21" s="13"/>
      <c r="E21" s="13"/>
      <c r="F21" s="13"/>
      <c r="G21" s="13" t="s">
        <v>216</v>
      </c>
      <c r="H21" s="13" t="s">
        <v>216</v>
      </c>
      <c r="I21" s="13" t="s">
        <v>216</v>
      </c>
      <c r="J21" s="13" t="s">
        <v>216</v>
      </c>
      <c r="K21" s="13" t="s">
        <v>216</v>
      </c>
      <c r="L21" s="13" t="s">
        <v>216</v>
      </c>
      <c r="M21" s="13" t="s">
        <v>216</v>
      </c>
      <c r="N21" s="13" t="s">
        <v>216</v>
      </c>
      <c r="O21" s="13" t="s">
        <v>216</v>
      </c>
      <c r="P21" s="13" t="s">
        <v>216</v>
      </c>
      <c r="Q21" s="13"/>
      <c r="R21" s="15" t="s">
        <v>20</v>
      </c>
      <c r="S21" s="15" t="s">
        <v>19</v>
      </c>
      <c r="T21" s="13" t="s">
        <v>216</v>
      </c>
      <c r="U21" s="15"/>
      <c r="V21" s="15" t="s">
        <v>20</v>
      </c>
      <c r="W21" s="15" t="s">
        <v>21</v>
      </c>
      <c r="X21" s="15"/>
      <c r="Y21" s="15"/>
      <c r="Z21" s="15"/>
      <c r="AA21" s="13"/>
      <c r="AB21" s="15"/>
      <c r="AC21" s="13"/>
      <c r="AD21" s="13" t="s">
        <v>216</v>
      </c>
      <c r="AE21" s="13"/>
      <c r="AF2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E42" sqref="E4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217</v>
      </c>
      <c r="B1" s="4" t="s">
        <v>218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219</v>
      </c>
      <c r="H1" s="4" t="s">
        <v>220</v>
      </c>
      <c r="I1" s="4" t="s">
        <v>13</v>
      </c>
      <c r="J1" s="4" t="s">
        <v>17</v>
      </c>
      <c r="K1" s="4" t="s">
        <v>18</v>
      </c>
      <c r="L1" s="4" t="s">
        <v>221</v>
      </c>
      <c r="M1" s="4" t="s">
        <v>222</v>
      </c>
      <c r="N1" s="4" t="s">
        <v>223</v>
      </c>
    </row>
    <row r="2" ht="14.25" customHeight="1" spans="1:256">
      <c r="A2" s="6" t="s">
        <v>224</v>
      </c>
      <c r="B2" s="7" t="s">
        <v>225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226</v>
      </c>
      <c r="I2" s="14" t="s">
        <v>227</v>
      </c>
      <c r="J2" s="14" t="s">
        <v>19</v>
      </c>
      <c r="K2" s="14" t="s">
        <v>227</v>
      </c>
      <c r="L2" s="7" t="s">
        <v>228</v>
      </c>
      <c r="M2" s="7" t="s">
        <v>229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230</v>
      </c>
      <c r="B3" s="7" t="s">
        <v>231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226</v>
      </c>
      <c r="I3" s="14" t="s">
        <v>232</v>
      </c>
      <c r="J3" s="14" t="s">
        <v>19</v>
      </c>
      <c r="K3" s="14" t="s">
        <v>232</v>
      </c>
      <c r="L3" s="7" t="s">
        <v>228</v>
      </c>
      <c r="M3" s="7" t="s">
        <v>233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3" t="s">
        <v>215</v>
      </c>
      <c r="B4" s="13" t="s">
        <v>216</v>
      </c>
      <c r="C4" s="13" t="s">
        <v>216</v>
      </c>
      <c r="D4" s="13" t="s">
        <v>216</v>
      </c>
      <c r="E4" s="13"/>
      <c r="F4" s="13"/>
      <c r="G4" s="13" t="s">
        <v>216</v>
      </c>
      <c r="H4" s="13" t="s">
        <v>216</v>
      </c>
      <c r="I4" s="15" t="s">
        <v>22</v>
      </c>
      <c r="J4" s="15"/>
      <c r="K4" s="15"/>
      <c r="L4" s="13"/>
      <c r="M4" s="13" t="s">
        <v>216</v>
      </c>
      <c r="N4" t="s">
        <v>216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234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H34" sqref="H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235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417</v>
      </c>
      <c r="E2" t="str">
        <f>VLOOKUP(A2,HOP!A:L,12,0)</f>
        <v>417.00</v>
      </c>
      <c r="F2" t="str">
        <f>VLOOKUP(A2,HOP!A:C,3,0)</f>
        <v>2418960</v>
      </c>
      <c r="G2">
        <f>D2-E2</f>
        <v>0</v>
      </c>
      <c r="H2" t="str">
        <f>$H$1&amp;F2</f>
        <v>，2418960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116</v>
      </c>
      <c r="E3" t="str">
        <f>VLOOKUP(A3,HOP!A:L,12,0)</f>
        <v>116.00</v>
      </c>
      <c r="F3" t="str">
        <f>VLOOKUP(A3,HOP!A:C,3,0)</f>
        <v>2419553</v>
      </c>
      <c r="G3">
        <f t="shared" ref="G3:G22" si="0">D3-E3</f>
        <v>0</v>
      </c>
      <c r="H3" t="str">
        <f t="shared" ref="H3:H22" si="1">$H$1&amp;F3</f>
        <v>，2419553</v>
      </c>
      <c r="I3" t="str">
        <f>VLOOKUP(A3,HOP!A:T,20,0)</f>
        <v>直连</v>
      </c>
    </row>
    <row r="4" ht="14.25" customHeight="1" spans="1:9">
      <c r="A4" s="6" t="s">
        <v>96</v>
      </c>
      <c r="B4" s="7" t="s">
        <v>91</v>
      </c>
      <c r="C4" s="7" t="s">
        <v>81</v>
      </c>
      <c r="D4" s="3">
        <v>129</v>
      </c>
      <c r="E4" t="str">
        <f>VLOOKUP(A4,HOP!A:L,12,0)</f>
        <v>129.00</v>
      </c>
      <c r="F4" t="str">
        <f>VLOOKUP(A4,HOP!A:C,3,0)</f>
        <v>2419499</v>
      </c>
      <c r="G4">
        <f t="shared" si="0"/>
        <v>0</v>
      </c>
      <c r="H4" t="str">
        <f t="shared" si="1"/>
        <v>，2419499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91</v>
      </c>
      <c r="C5" s="7" t="s">
        <v>81</v>
      </c>
      <c r="D5" s="3">
        <v>213</v>
      </c>
      <c r="E5" t="str">
        <f>VLOOKUP(A5,HOP!A:L,12,0)</f>
        <v>213.00</v>
      </c>
      <c r="F5" t="str">
        <f>VLOOKUP(A5,HOP!A:C,3,0)</f>
        <v>2419446</v>
      </c>
      <c r="G5">
        <f t="shared" si="0"/>
        <v>0</v>
      </c>
      <c r="H5" t="str">
        <f t="shared" si="1"/>
        <v>，2419446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91</v>
      </c>
      <c r="C6" s="7" t="s">
        <v>81</v>
      </c>
      <c r="D6" s="3">
        <v>681</v>
      </c>
      <c r="E6" t="str">
        <f>VLOOKUP(A6,HOP!A:L,12,0)</f>
        <v>681.00</v>
      </c>
      <c r="F6" t="str">
        <f>VLOOKUP(A6,HOP!A:C,3,0)</f>
        <v>2419540</v>
      </c>
      <c r="G6">
        <f t="shared" si="0"/>
        <v>0</v>
      </c>
      <c r="H6" t="str">
        <f t="shared" si="1"/>
        <v>，2419540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91</v>
      </c>
      <c r="C7" s="7" t="s">
        <v>81</v>
      </c>
      <c r="D7" s="3">
        <v>167</v>
      </c>
      <c r="E7" t="str">
        <f>VLOOKUP(A7,HOP!A:L,12,0)</f>
        <v>167.00</v>
      </c>
      <c r="F7" t="str">
        <f>VLOOKUP(A7,HOP!A:C,3,0)</f>
        <v>2419464</v>
      </c>
      <c r="G7">
        <f t="shared" si="0"/>
        <v>0</v>
      </c>
      <c r="H7" t="str">
        <f t="shared" si="1"/>
        <v>，2419464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91</v>
      </c>
      <c r="C8" s="7" t="s">
        <v>81</v>
      </c>
      <c r="D8" s="3">
        <v>184</v>
      </c>
      <c r="E8" t="str">
        <f>VLOOKUP(A8,HOP!A:L,12,0)</f>
        <v>184.00</v>
      </c>
      <c r="F8" t="str">
        <f>VLOOKUP(A8,HOP!A:C,3,0)</f>
        <v>2419461</v>
      </c>
      <c r="G8">
        <f t="shared" si="0"/>
        <v>0</v>
      </c>
      <c r="H8" t="str">
        <f t="shared" si="1"/>
        <v>，2419461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91</v>
      </c>
      <c r="C9" s="7" t="s">
        <v>81</v>
      </c>
      <c r="D9" s="3">
        <v>184</v>
      </c>
      <c r="E9" t="str">
        <f>VLOOKUP(A9,HOP!A:L,12,0)</f>
        <v>184.00</v>
      </c>
      <c r="F9" t="str">
        <f>VLOOKUP(A9,HOP!A:C,3,0)</f>
        <v>2419503</v>
      </c>
      <c r="G9">
        <f t="shared" si="0"/>
        <v>0</v>
      </c>
      <c r="H9" t="str">
        <f t="shared" si="1"/>
        <v>，2419503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143</v>
      </c>
      <c r="C10" s="7" t="s">
        <v>81</v>
      </c>
      <c r="D10" s="3">
        <v>1334</v>
      </c>
      <c r="E10" t="str">
        <f>VLOOKUP(A10,HOP!A:L,12,0)</f>
        <v>1334.00</v>
      </c>
      <c r="F10" t="str">
        <f>VLOOKUP(A10,HOP!A:C,3,0)</f>
        <v>2414546</v>
      </c>
      <c r="G10">
        <f t="shared" si="0"/>
        <v>0</v>
      </c>
      <c r="H10" t="str">
        <f t="shared" si="1"/>
        <v>，2414546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91</v>
      </c>
      <c r="C11" s="7" t="s">
        <v>81</v>
      </c>
      <c r="D11" s="3">
        <v>144</v>
      </c>
      <c r="E11" t="str">
        <f>VLOOKUP(A11,HOP!A:L,12,0)</f>
        <v>144.00</v>
      </c>
      <c r="F11" t="str">
        <f>VLOOKUP(A11,HOP!A:C,3,0)</f>
        <v>2419656</v>
      </c>
      <c r="G11">
        <f t="shared" si="0"/>
        <v>0</v>
      </c>
      <c r="H11" t="str">
        <f t="shared" si="1"/>
        <v>，2419656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91</v>
      </c>
      <c r="C12" s="7" t="s">
        <v>81</v>
      </c>
      <c r="D12" s="3">
        <v>382</v>
      </c>
      <c r="E12" t="str">
        <f>VLOOKUP(A12,HOP!A:L,12,0)</f>
        <v>382.00</v>
      </c>
      <c r="F12" t="str">
        <f>VLOOKUP(A12,HOP!A:C,3,0)</f>
        <v>2419492</v>
      </c>
      <c r="G12">
        <f t="shared" si="0"/>
        <v>0</v>
      </c>
      <c r="H12" t="str">
        <f t="shared" si="1"/>
        <v>，2419492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91</v>
      </c>
      <c r="C13" s="7" t="s">
        <v>81</v>
      </c>
      <c r="D13" s="3">
        <v>169</v>
      </c>
      <c r="E13" t="str">
        <f>VLOOKUP(A13,HOP!A:L,12,0)</f>
        <v>169.00</v>
      </c>
      <c r="F13" t="str">
        <f>VLOOKUP(A13,HOP!A:C,3,0)</f>
        <v>2419463</v>
      </c>
      <c r="G13">
        <f t="shared" si="0"/>
        <v>0</v>
      </c>
      <c r="H13" t="str">
        <f t="shared" si="1"/>
        <v>，2419463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91</v>
      </c>
      <c r="C14" s="7" t="s">
        <v>81</v>
      </c>
      <c r="D14" s="3">
        <v>184</v>
      </c>
      <c r="E14" t="str">
        <f>VLOOKUP(A14,HOP!A:L,12,0)</f>
        <v>184.00</v>
      </c>
      <c r="F14" t="str">
        <f>VLOOKUP(A14,HOP!A:C,3,0)</f>
        <v>2419513</v>
      </c>
      <c r="G14">
        <f t="shared" si="0"/>
        <v>0</v>
      </c>
      <c r="H14" t="str">
        <f t="shared" si="1"/>
        <v>，2419513</v>
      </c>
      <c r="I14" t="str">
        <f>VLOOKUP(A14,HOP!A:T,20,0)</f>
        <v>直连</v>
      </c>
    </row>
    <row r="15" ht="14.25" customHeight="1" spans="1:9">
      <c r="A15" s="6" t="s">
        <v>173</v>
      </c>
      <c r="B15" s="7" t="s">
        <v>91</v>
      </c>
      <c r="C15" s="7" t="s">
        <v>81</v>
      </c>
      <c r="D15" s="3">
        <v>263</v>
      </c>
      <c r="E15" t="str">
        <f>VLOOKUP(A15,HOP!A:L,12,0)</f>
        <v>263.00</v>
      </c>
      <c r="F15" t="str">
        <f>VLOOKUP(A15,HOP!A:C,3,0)</f>
        <v>2419479</v>
      </c>
      <c r="G15">
        <f t="shared" si="0"/>
        <v>0</v>
      </c>
      <c r="H15" t="str">
        <f t="shared" si="1"/>
        <v>，2419479</v>
      </c>
      <c r="I15" t="str">
        <f>VLOOKUP(A15,HOP!A:T,20,0)</f>
        <v>直连</v>
      </c>
    </row>
    <row r="16" ht="14.25" customHeight="1" spans="1:9">
      <c r="A16" s="6" t="s">
        <v>181</v>
      </c>
      <c r="B16" s="7" t="s">
        <v>91</v>
      </c>
      <c r="C16" s="7" t="s">
        <v>81</v>
      </c>
      <c r="D16" s="3">
        <v>131</v>
      </c>
      <c r="E16" t="str">
        <f>VLOOKUP(A16,HOP!A:L,12,0)</f>
        <v>131.00</v>
      </c>
      <c r="F16" t="str">
        <f>VLOOKUP(A16,HOP!A:C,3,0)</f>
        <v>2419640</v>
      </c>
      <c r="G16">
        <f t="shared" si="0"/>
        <v>0</v>
      </c>
      <c r="H16" t="str">
        <f t="shared" si="1"/>
        <v>，2419640</v>
      </c>
      <c r="I16" t="str">
        <f>VLOOKUP(A16,HOP!A:T,20,0)</f>
        <v>直连</v>
      </c>
    </row>
    <row r="17" ht="14.25" customHeight="1" spans="1:9">
      <c r="A17" s="6" t="s">
        <v>188</v>
      </c>
      <c r="B17" s="7" t="s">
        <v>91</v>
      </c>
      <c r="C17" s="7" t="s">
        <v>81</v>
      </c>
      <c r="D17" s="3">
        <v>196</v>
      </c>
      <c r="E17" t="str">
        <f>VLOOKUP(A17,HOP!A:L,12,0)</f>
        <v>196.00</v>
      </c>
      <c r="F17" t="str">
        <f>VLOOKUP(A17,HOP!A:C,3,0)</f>
        <v>2419662</v>
      </c>
      <c r="G17">
        <f t="shared" si="0"/>
        <v>0</v>
      </c>
      <c r="H17" t="str">
        <f t="shared" si="1"/>
        <v>，2419662</v>
      </c>
      <c r="I17" t="str">
        <f>VLOOKUP(A17,HOP!A:T,20,0)</f>
        <v>直连</v>
      </c>
    </row>
    <row r="18" ht="14.25" customHeight="1" spans="1:9">
      <c r="A18" s="6" t="s">
        <v>195</v>
      </c>
      <c r="B18" s="7" t="s">
        <v>91</v>
      </c>
      <c r="C18" s="7" t="s">
        <v>81</v>
      </c>
      <c r="D18" s="3">
        <v>104</v>
      </c>
      <c r="E18" t="str">
        <f>VLOOKUP(A18,HOP!A:L,12,0)</f>
        <v>104.00</v>
      </c>
      <c r="F18" t="str">
        <f>VLOOKUP(A18,HOP!A:C,3,0)</f>
        <v>2419569</v>
      </c>
      <c r="G18">
        <f t="shared" si="0"/>
        <v>0</v>
      </c>
      <c r="H18" t="str">
        <f t="shared" si="1"/>
        <v>，2419569</v>
      </c>
      <c r="I18" t="str">
        <f>VLOOKUP(A18,HOP!A:T,20,0)</f>
        <v>直连</v>
      </c>
    </row>
    <row r="19" ht="14.25" customHeight="1" spans="1:9">
      <c r="A19" s="6" t="s">
        <v>203</v>
      </c>
      <c r="B19" s="7" t="s">
        <v>91</v>
      </c>
      <c r="C19" s="7" t="s">
        <v>81</v>
      </c>
      <c r="D19" s="3">
        <v>169</v>
      </c>
      <c r="E19" t="str">
        <f>VLOOKUP(A19,HOP!A:L,12,0)</f>
        <v>169.00</v>
      </c>
      <c r="F19" t="str">
        <f>VLOOKUP(A19,HOP!A:C,3,0)</f>
        <v>2419666</v>
      </c>
      <c r="G19">
        <f t="shared" si="0"/>
        <v>0</v>
      </c>
      <c r="H19" t="str">
        <f t="shared" si="1"/>
        <v>，2419666</v>
      </c>
      <c r="I19" t="str">
        <f>VLOOKUP(A19,HOP!A:T,20,0)</f>
        <v>直连</v>
      </c>
    </row>
    <row r="20" ht="14.25" customHeight="1" spans="1:9">
      <c r="A20" s="6" t="s">
        <v>207</v>
      </c>
      <c r="B20" s="7" t="s">
        <v>91</v>
      </c>
      <c r="C20" s="7" t="s">
        <v>81</v>
      </c>
      <c r="D20" s="3">
        <v>325</v>
      </c>
      <c r="E20" t="str">
        <f>VLOOKUP(A20,HOP!A:L,12,0)</f>
        <v>325.00</v>
      </c>
      <c r="F20" t="str">
        <f>VLOOKUP(A20,HOP!A:C,3,0)</f>
        <v>2419568</v>
      </c>
      <c r="G20">
        <f t="shared" si="0"/>
        <v>0</v>
      </c>
      <c r="H20" t="str">
        <f t="shared" si="1"/>
        <v>，2419568</v>
      </c>
      <c r="I20" t="str">
        <f>VLOOKUP(A20,HOP!A:T,20,0)</f>
        <v>直连</v>
      </c>
    </row>
    <row r="21" spans="1:14">
      <c r="A21" s="45" t="s">
        <v>225</v>
      </c>
      <c r="B21" s="9"/>
      <c r="C21" s="9"/>
      <c r="D21" s="10">
        <v>-20</v>
      </c>
      <c r="E21" s="9" t="e">
        <f>VLOOKUP(A21,HOP!A:L,12,0)</f>
        <v>#N/A</v>
      </c>
      <c r="F21" s="9">
        <v>2417859</v>
      </c>
      <c r="G21" s="9" t="e">
        <f t="shared" si="0"/>
        <v>#N/A</v>
      </c>
      <c r="H21" s="9" t="str">
        <f t="shared" si="1"/>
        <v>，2417859</v>
      </c>
      <c r="I21" s="9" t="e">
        <f>VLOOKUP(A21,HOP!A:T,20,0)</f>
        <v>#N/A</v>
      </c>
      <c r="J21" s="9" t="s">
        <v>236</v>
      </c>
      <c r="K21" s="9"/>
      <c r="L21" s="9"/>
      <c r="M21" s="9"/>
      <c r="N21" s="9"/>
    </row>
    <row r="22" spans="1:10">
      <c r="A22" s="46" t="s">
        <v>231</v>
      </c>
      <c r="D22" s="11">
        <v>-265</v>
      </c>
      <c r="E22" t="e">
        <f>VLOOKUP(A22,HOP!A:L,12,0)</f>
        <v>#N/A</v>
      </c>
      <c r="F22">
        <v>2418471</v>
      </c>
      <c r="G22" t="e">
        <f t="shared" si="0"/>
        <v>#N/A</v>
      </c>
      <c r="H22" t="str">
        <f t="shared" si="1"/>
        <v>，2418471</v>
      </c>
      <c r="I22" t="e">
        <f>VLOOKUP(A22,HOP!A:T,20,0)</f>
        <v>#N/A</v>
      </c>
      <c r="J22" s="5" t="s">
        <v>237</v>
      </c>
    </row>
    <row r="24" spans="4:4">
      <c r="D24" s="3">
        <f>SUM(D2:D23)</f>
        <v>5207</v>
      </c>
    </row>
    <row r="25" ht="14.25" spans="4:4">
      <c r="D25" s="12" t="s">
        <v>23</v>
      </c>
    </row>
    <row r="29" spans="1:3">
      <c r="A29" t="s">
        <v>238</v>
      </c>
      <c r="C29">
        <v>5227</v>
      </c>
    </row>
    <row r="30" spans="1:3">
      <c r="A30" t="s">
        <v>239</v>
      </c>
      <c r="C30">
        <v>-20</v>
      </c>
    </row>
    <row r="31" spans="1:3">
      <c r="A31" s="5" t="s">
        <v>240</v>
      </c>
      <c r="C31">
        <f>SUM(C29:C30)</f>
        <v>5207</v>
      </c>
    </row>
  </sheetData>
  <autoFilter ref="A1:I2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241</v>
      </c>
      <c r="B1" s="2" t="s">
        <v>242</v>
      </c>
      <c r="C1" s="2" t="s">
        <v>243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244</v>
      </c>
      <c r="I1" s="2" t="s">
        <v>245</v>
      </c>
      <c r="J1" s="2" t="s">
        <v>246</v>
      </c>
      <c r="K1" s="2" t="s">
        <v>247</v>
      </c>
      <c r="L1" s="2" t="s">
        <v>248</v>
      </c>
      <c r="M1" s="2" t="s">
        <v>249</v>
      </c>
      <c r="N1" s="2" t="s">
        <v>250</v>
      </c>
      <c r="O1" s="2" t="s">
        <v>251</v>
      </c>
      <c r="P1" s="2" t="s">
        <v>252</v>
      </c>
      <c r="Q1" s="2" t="s">
        <v>253</v>
      </c>
      <c r="R1" s="2" t="s">
        <v>254</v>
      </c>
      <c r="S1" s="2" t="s">
        <v>255</v>
      </c>
      <c r="T1" s="2" t="s">
        <v>256</v>
      </c>
    </row>
    <row r="2" s="1" customFormat="1" spans="1:20">
      <c r="A2" s="1" t="s">
        <v>203</v>
      </c>
      <c r="B2" s="1" t="s">
        <v>91</v>
      </c>
      <c r="C2" s="1" t="s">
        <v>257</v>
      </c>
      <c r="D2" s="1" t="s">
        <v>205</v>
      </c>
      <c r="E2" s="1" t="s">
        <v>206</v>
      </c>
      <c r="F2" s="1" t="s">
        <v>91</v>
      </c>
      <c r="G2" s="1" t="s">
        <v>81</v>
      </c>
      <c r="H2" s="1" t="s">
        <v>228</v>
      </c>
      <c r="I2" s="1" t="s">
        <v>258</v>
      </c>
      <c r="J2" s="1" t="s">
        <v>259</v>
      </c>
      <c r="K2" s="1" t="s">
        <v>258</v>
      </c>
      <c r="L2" s="1" t="s">
        <v>258</v>
      </c>
      <c r="M2" s="1" t="s">
        <v>260</v>
      </c>
      <c r="N2" s="1" t="s">
        <v>260</v>
      </c>
      <c r="O2" s="1" t="s">
        <v>261</v>
      </c>
      <c r="P2" s="1" t="s">
        <v>262</v>
      </c>
      <c r="Q2" s="1" t="s">
        <v>263</v>
      </c>
      <c r="R2" s="1" t="s">
        <v>74</v>
      </c>
      <c r="S2" s="1" t="s">
        <v>36</v>
      </c>
      <c r="T2" s="1" t="s">
        <v>264</v>
      </c>
    </row>
    <row r="3" s="1" customFormat="1" spans="1:20">
      <c r="A3" s="1" t="s">
        <v>188</v>
      </c>
      <c r="B3" s="1" t="s">
        <v>91</v>
      </c>
      <c r="C3" s="1" t="s">
        <v>265</v>
      </c>
      <c r="D3" s="1" t="s">
        <v>190</v>
      </c>
      <c r="E3" s="1" t="s">
        <v>191</v>
      </c>
      <c r="F3" s="1" t="s">
        <v>91</v>
      </c>
      <c r="G3" s="1" t="s">
        <v>81</v>
      </c>
      <c r="H3" s="1" t="s">
        <v>228</v>
      </c>
      <c r="I3" s="1" t="s">
        <v>266</v>
      </c>
      <c r="J3" s="1" t="s">
        <v>259</v>
      </c>
      <c r="K3" s="1" t="s">
        <v>266</v>
      </c>
      <c r="L3" s="1" t="s">
        <v>266</v>
      </c>
      <c r="M3" s="1" t="s">
        <v>260</v>
      </c>
      <c r="N3" s="1" t="s">
        <v>260</v>
      </c>
      <c r="O3" s="1" t="s">
        <v>261</v>
      </c>
      <c r="P3" s="1" t="s">
        <v>262</v>
      </c>
      <c r="Q3" s="1" t="s">
        <v>267</v>
      </c>
      <c r="R3" s="1" t="s">
        <v>74</v>
      </c>
      <c r="S3" s="1" t="s">
        <v>36</v>
      </c>
      <c r="T3" s="1" t="s">
        <v>264</v>
      </c>
    </row>
    <row r="4" s="1" customFormat="1" spans="1:20">
      <c r="A4" s="1" t="s">
        <v>148</v>
      </c>
      <c r="B4" s="1" t="s">
        <v>91</v>
      </c>
      <c r="C4" s="1" t="s">
        <v>268</v>
      </c>
      <c r="D4" s="1" t="s">
        <v>150</v>
      </c>
      <c r="E4" s="1" t="s">
        <v>151</v>
      </c>
      <c r="F4" s="1" t="s">
        <v>91</v>
      </c>
      <c r="G4" s="1" t="s">
        <v>81</v>
      </c>
      <c r="H4" s="1" t="s">
        <v>228</v>
      </c>
      <c r="I4" s="1" t="s">
        <v>269</v>
      </c>
      <c r="J4" s="1" t="s">
        <v>259</v>
      </c>
      <c r="K4" s="1" t="s">
        <v>269</v>
      </c>
      <c r="L4" s="1" t="s">
        <v>269</v>
      </c>
      <c r="M4" s="1" t="s">
        <v>260</v>
      </c>
      <c r="N4" s="1" t="s">
        <v>260</v>
      </c>
      <c r="O4" s="1" t="s">
        <v>261</v>
      </c>
      <c r="P4" s="1" t="s">
        <v>262</v>
      </c>
      <c r="Q4" s="1" t="s">
        <v>270</v>
      </c>
      <c r="R4" s="1" t="s">
        <v>74</v>
      </c>
      <c r="S4" s="1" t="s">
        <v>36</v>
      </c>
      <c r="T4" s="1" t="s">
        <v>264</v>
      </c>
    </row>
    <row r="5" s="1" customFormat="1" spans="1:20">
      <c r="A5" s="1" t="s">
        <v>181</v>
      </c>
      <c r="B5" s="1" t="s">
        <v>91</v>
      </c>
      <c r="C5" s="1" t="s">
        <v>271</v>
      </c>
      <c r="D5" s="1" t="s">
        <v>183</v>
      </c>
      <c r="E5" s="1" t="s">
        <v>184</v>
      </c>
      <c r="F5" s="1" t="s">
        <v>91</v>
      </c>
      <c r="G5" s="1" t="s">
        <v>81</v>
      </c>
      <c r="H5" s="1" t="s">
        <v>228</v>
      </c>
      <c r="I5" s="1" t="s">
        <v>272</v>
      </c>
      <c r="J5" s="1" t="s">
        <v>259</v>
      </c>
      <c r="K5" s="1" t="s">
        <v>272</v>
      </c>
      <c r="L5" s="1" t="s">
        <v>272</v>
      </c>
      <c r="M5" s="1" t="s">
        <v>260</v>
      </c>
      <c r="N5" s="1" t="s">
        <v>260</v>
      </c>
      <c r="O5" s="1" t="s">
        <v>261</v>
      </c>
      <c r="P5" s="1" t="s">
        <v>262</v>
      </c>
      <c r="Q5" s="1" t="s">
        <v>273</v>
      </c>
      <c r="R5" s="1" t="s">
        <v>74</v>
      </c>
      <c r="S5" s="1" t="s">
        <v>36</v>
      </c>
      <c r="T5" s="1" t="s">
        <v>264</v>
      </c>
    </row>
    <row r="6" s="1" customFormat="1" spans="1:20">
      <c r="A6" s="1" t="s">
        <v>195</v>
      </c>
      <c r="B6" s="1" t="s">
        <v>91</v>
      </c>
      <c r="C6" s="1" t="s">
        <v>274</v>
      </c>
      <c r="D6" s="1" t="s">
        <v>197</v>
      </c>
      <c r="E6" s="1" t="s">
        <v>198</v>
      </c>
      <c r="F6" s="1" t="s">
        <v>91</v>
      </c>
      <c r="G6" s="1" t="s">
        <v>81</v>
      </c>
      <c r="H6" s="1" t="s">
        <v>228</v>
      </c>
      <c r="I6" s="1" t="s">
        <v>275</v>
      </c>
      <c r="J6" s="1" t="s">
        <v>259</v>
      </c>
      <c r="K6" s="1" t="s">
        <v>275</v>
      </c>
      <c r="L6" s="1" t="s">
        <v>275</v>
      </c>
      <c r="M6" s="1" t="s">
        <v>260</v>
      </c>
      <c r="N6" s="1" t="s">
        <v>260</v>
      </c>
      <c r="O6" s="1" t="s">
        <v>261</v>
      </c>
      <c r="P6" s="1" t="s">
        <v>262</v>
      </c>
      <c r="Q6" s="1" t="s">
        <v>276</v>
      </c>
      <c r="R6" s="1" t="s">
        <v>74</v>
      </c>
      <c r="S6" s="1" t="s">
        <v>36</v>
      </c>
      <c r="T6" s="1" t="s">
        <v>264</v>
      </c>
    </row>
    <row r="7" s="1" customFormat="1" spans="1:20">
      <c r="A7" s="1" t="s">
        <v>207</v>
      </c>
      <c r="B7" s="1" t="s">
        <v>91</v>
      </c>
      <c r="C7" s="1" t="s">
        <v>277</v>
      </c>
      <c r="D7" s="1" t="s">
        <v>209</v>
      </c>
      <c r="E7" s="1" t="s">
        <v>210</v>
      </c>
      <c r="F7" s="1" t="s">
        <v>91</v>
      </c>
      <c r="G7" s="1" t="s">
        <v>81</v>
      </c>
      <c r="H7" s="1" t="s">
        <v>228</v>
      </c>
      <c r="I7" s="1" t="s">
        <v>278</v>
      </c>
      <c r="J7" s="1" t="s">
        <v>259</v>
      </c>
      <c r="K7" s="1" t="s">
        <v>278</v>
      </c>
      <c r="L7" s="1" t="s">
        <v>278</v>
      </c>
      <c r="M7" s="1" t="s">
        <v>260</v>
      </c>
      <c r="N7" s="1" t="s">
        <v>260</v>
      </c>
      <c r="O7" s="1" t="s">
        <v>261</v>
      </c>
      <c r="P7" s="1" t="s">
        <v>262</v>
      </c>
      <c r="Q7" s="1" t="s">
        <v>279</v>
      </c>
      <c r="R7" s="1" t="s">
        <v>74</v>
      </c>
      <c r="S7" s="1" t="s">
        <v>36</v>
      </c>
      <c r="T7" s="1" t="s">
        <v>264</v>
      </c>
    </row>
    <row r="8" s="1" customFormat="1" spans="1:20">
      <c r="A8" s="1" t="s">
        <v>87</v>
      </c>
      <c r="B8" s="1" t="s">
        <v>91</v>
      </c>
      <c r="C8" s="1" t="s">
        <v>280</v>
      </c>
      <c r="D8" s="1" t="s">
        <v>89</v>
      </c>
      <c r="E8" s="1" t="s">
        <v>90</v>
      </c>
      <c r="F8" s="1" t="s">
        <v>91</v>
      </c>
      <c r="G8" s="1" t="s">
        <v>81</v>
      </c>
      <c r="H8" s="1" t="s">
        <v>228</v>
      </c>
      <c r="I8" s="1" t="s">
        <v>281</v>
      </c>
      <c r="J8" s="1" t="s">
        <v>259</v>
      </c>
      <c r="K8" s="1" t="s">
        <v>281</v>
      </c>
      <c r="L8" s="1" t="s">
        <v>281</v>
      </c>
      <c r="M8" s="1" t="s">
        <v>260</v>
      </c>
      <c r="N8" s="1" t="s">
        <v>260</v>
      </c>
      <c r="O8" s="1" t="s">
        <v>261</v>
      </c>
      <c r="P8" s="1" t="s">
        <v>262</v>
      </c>
      <c r="Q8" s="1" t="s">
        <v>282</v>
      </c>
      <c r="R8" s="1" t="s">
        <v>74</v>
      </c>
      <c r="S8" s="1" t="s">
        <v>36</v>
      </c>
      <c r="T8" s="1" t="s">
        <v>264</v>
      </c>
    </row>
    <row r="9" s="1" customFormat="1" spans="1:20">
      <c r="A9" s="1" t="s">
        <v>112</v>
      </c>
      <c r="B9" s="1" t="s">
        <v>91</v>
      </c>
      <c r="C9" s="1" t="s">
        <v>283</v>
      </c>
      <c r="D9" s="1" t="s">
        <v>114</v>
      </c>
      <c r="E9" s="1" t="s">
        <v>115</v>
      </c>
      <c r="F9" s="1" t="s">
        <v>91</v>
      </c>
      <c r="G9" s="1" t="s">
        <v>81</v>
      </c>
      <c r="H9" s="1" t="s">
        <v>228</v>
      </c>
      <c r="I9" s="1" t="s">
        <v>284</v>
      </c>
      <c r="J9" s="1" t="s">
        <v>259</v>
      </c>
      <c r="K9" s="1" t="s">
        <v>284</v>
      </c>
      <c r="L9" s="1" t="s">
        <v>284</v>
      </c>
      <c r="M9" s="1" t="s">
        <v>260</v>
      </c>
      <c r="N9" s="1" t="s">
        <v>260</v>
      </c>
      <c r="O9" s="1" t="s">
        <v>261</v>
      </c>
      <c r="P9" s="1" t="s">
        <v>262</v>
      </c>
      <c r="Q9" s="1" t="s">
        <v>285</v>
      </c>
      <c r="R9" s="1" t="s">
        <v>74</v>
      </c>
      <c r="S9" s="1" t="s">
        <v>36</v>
      </c>
      <c r="T9" s="1" t="s">
        <v>264</v>
      </c>
    </row>
    <row r="10" s="1" customFormat="1" spans="1:20">
      <c r="A10" s="1" t="s">
        <v>170</v>
      </c>
      <c r="B10" s="1" t="s">
        <v>91</v>
      </c>
      <c r="C10" s="1" t="s">
        <v>286</v>
      </c>
      <c r="D10" s="1" t="s">
        <v>130</v>
      </c>
      <c r="E10" s="1" t="s">
        <v>171</v>
      </c>
      <c r="F10" s="1" t="s">
        <v>91</v>
      </c>
      <c r="G10" s="1" t="s">
        <v>81</v>
      </c>
      <c r="H10" s="1" t="s">
        <v>228</v>
      </c>
      <c r="I10" s="1" t="s">
        <v>287</v>
      </c>
      <c r="J10" s="1" t="s">
        <v>259</v>
      </c>
      <c r="K10" s="1" t="s">
        <v>287</v>
      </c>
      <c r="L10" s="1" t="s">
        <v>287</v>
      </c>
      <c r="M10" s="1" t="s">
        <v>260</v>
      </c>
      <c r="N10" s="1" t="s">
        <v>260</v>
      </c>
      <c r="O10" s="1" t="s">
        <v>261</v>
      </c>
      <c r="P10" s="1" t="s">
        <v>262</v>
      </c>
      <c r="Q10" s="1" t="s">
        <v>288</v>
      </c>
      <c r="R10" s="1" t="s">
        <v>74</v>
      </c>
      <c r="S10" s="1" t="s">
        <v>36</v>
      </c>
      <c r="T10" s="1" t="s">
        <v>264</v>
      </c>
    </row>
    <row r="11" s="1" customFormat="1" spans="1:20">
      <c r="A11" s="1" t="s">
        <v>136</v>
      </c>
      <c r="B11" s="1" t="s">
        <v>91</v>
      </c>
      <c r="C11" s="1" t="s">
        <v>289</v>
      </c>
      <c r="D11" s="1" t="s">
        <v>130</v>
      </c>
      <c r="E11" s="1" t="s">
        <v>137</v>
      </c>
      <c r="F11" s="1" t="s">
        <v>91</v>
      </c>
      <c r="G11" s="1" t="s">
        <v>81</v>
      </c>
      <c r="H11" s="1" t="s">
        <v>228</v>
      </c>
      <c r="I11" s="1" t="s">
        <v>287</v>
      </c>
      <c r="J11" s="1" t="s">
        <v>259</v>
      </c>
      <c r="K11" s="1" t="s">
        <v>287</v>
      </c>
      <c r="L11" s="1" t="s">
        <v>287</v>
      </c>
      <c r="M11" s="1" t="s">
        <v>260</v>
      </c>
      <c r="N11" s="1" t="s">
        <v>260</v>
      </c>
      <c r="O11" s="1" t="s">
        <v>261</v>
      </c>
      <c r="P11" s="1" t="s">
        <v>262</v>
      </c>
      <c r="Q11" s="1" t="s">
        <v>290</v>
      </c>
      <c r="R11" s="1" t="s">
        <v>74</v>
      </c>
      <c r="S11" s="1" t="s">
        <v>36</v>
      </c>
      <c r="T11" s="1" t="s">
        <v>264</v>
      </c>
    </row>
    <row r="12" s="1" customFormat="1" spans="1:20">
      <c r="A12" s="1" t="s">
        <v>96</v>
      </c>
      <c r="B12" s="1" t="s">
        <v>91</v>
      </c>
      <c r="C12" s="1" t="s">
        <v>291</v>
      </c>
      <c r="D12" s="1" t="s">
        <v>98</v>
      </c>
      <c r="E12" s="1" t="s">
        <v>99</v>
      </c>
      <c r="F12" s="1" t="s">
        <v>91</v>
      </c>
      <c r="G12" s="1" t="s">
        <v>81</v>
      </c>
      <c r="H12" s="1" t="s">
        <v>228</v>
      </c>
      <c r="I12" s="1" t="s">
        <v>292</v>
      </c>
      <c r="J12" s="1" t="s">
        <v>259</v>
      </c>
      <c r="K12" s="1" t="s">
        <v>292</v>
      </c>
      <c r="L12" s="1" t="s">
        <v>292</v>
      </c>
      <c r="M12" s="1" t="s">
        <v>260</v>
      </c>
      <c r="N12" s="1" t="s">
        <v>260</v>
      </c>
      <c r="O12" s="1" t="s">
        <v>261</v>
      </c>
      <c r="P12" s="1" t="s">
        <v>262</v>
      </c>
      <c r="Q12" s="1" t="s">
        <v>293</v>
      </c>
      <c r="R12" s="1" t="s">
        <v>74</v>
      </c>
      <c r="S12" s="1" t="s">
        <v>36</v>
      </c>
      <c r="T12" s="1" t="s">
        <v>264</v>
      </c>
    </row>
    <row r="13" s="1" customFormat="1" spans="1:20">
      <c r="A13" s="1" t="s">
        <v>156</v>
      </c>
      <c r="B13" s="1" t="s">
        <v>91</v>
      </c>
      <c r="C13" s="1" t="s">
        <v>294</v>
      </c>
      <c r="D13" s="1" t="s">
        <v>158</v>
      </c>
      <c r="E13" s="1" t="s">
        <v>159</v>
      </c>
      <c r="F13" s="1" t="s">
        <v>91</v>
      </c>
      <c r="G13" s="1" t="s">
        <v>81</v>
      </c>
      <c r="H13" s="1" t="s">
        <v>228</v>
      </c>
      <c r="I13" s="1" t="s">
        <v>295</v>
      </c>
      <c r="J13" s="1" t="s">
        <v>259</v>
      </c>
      <c r="K13" s="1" t="s">
        <v>295</v>
      </c>
      <c r="L13" s="1" t="s">
        <v>295</v>
      </c>
      <c r="M13" s="1" t="s">
        <v>260</v>
      </c>
      <c r="N13" s="1" t="s">
        <v>260</v>
      </c>
      <c r="O13" s="1" t="s">
        <v>261</v>
      </c>
      <c r="P13" s="1" t="s">
        <v>262</v>
      </c>
      <c r="Q13" s="1" t="s">
        <v>296</v>
      </c>
      <c r="R13" s="1" t="s">
        <v>74</v>
      </c>
      <c r="S13" s="1" t="s">
        <v>36</v>
      </c>
      <c r="T13" s="1" t="s">
        <v>264</v>
      </c>
    </row>
    <row r="14" s="1" customFormat="1" spans="1:20">
      <c r="A14" s="1" t="s">
        <v>173</v>
      </c>
      <c r="B14" s="1" t="s">
        <v>91</v>
      </c>
      <c r="C14" s="1" t="s">
        <v>297</v>
      </c>
      <c r="D14" s="1" t="s">
        <v>175</v>
      </c>
      <c r="E14" s="1" t="s">
        <v>176</v>
      </c>
      <c r="F14" s="1" t="s">
        <v>91</v>
      </c>
      <c r="G14" s="1" t="s">
        <v>81</v>
      </c>
      <c r="H14" s="1" t="s">
        <v>228</v>
      </c>
      <c r="I14" s="1" t="s">
        <v>298</v>
      </c>
      <c r="J14" s="1" t="s">
        <v>259</v>
      </c>
      <c r="K14" s="1" t="s">
        <v>298</v>
      </c>
      <c r="L14" s="1" t="s">
        <v>298</v>
      </c>
      <c r="M14" s="1" t="s">
        <v>260</v>
      </c>
      <c r="N14" s="1" t="s">
        <v>260</v>
      </c>
      <c r="O14" s="1" t="s">
        <v>261</v>
      </c>
      <c r="P14" s="1" t="s">
        <v>262</v>
      </c>
      <c r="Q14" s="1" t="s">
        <v>299</v>
      </c>
      <c r="R14" s="1" t="s">
        <v>74</v>
      </c>
      <c r="S14" s="1" t="s">
        <v>36</v>
      </c>
      <c r="T14" s="1" t="s">
        <v>264</v>
      </c>
    </row>
    <row r="15" s="1" customFormat="1" spans="1:20">
      <c r="A15" s="1" t="s">
        <v>120</v>
      </c>
      <c r="B15" s="1" t="s">
        <v>91</v>
      </c>
      <c r="C15" s="1" t="s">
        <v>300</v>
      </c>
      <c r="D15" s="1" t="s">
        <v>301</v>
      </c>
      <c r="E15" s="1" t="s">
        <v>123</v>
      </c>
      <c r="F15" s="1" t="s">
        <v>91</v>
      </c>
      <c r="G15" s="1" t="s">
        <v>81</v>
      </c>
      <c r="H15" s="1" t="s">
        <v>228</v>
      </c>
      <c r="I15" s="1" t="s">
        <v>302</v>
      </c>
      <c r="J15" s="1" t="s">
        <v>259</v>
      </c>
      <c r="K15" s="1" t="s">
        <v>302</v>
      </c>
      <c r="L15" s="1" t="s">
        <v>302</v>
      </c>
      <c r="M15" s="1" t="s">
        <v>260</v>
      </c>
      <c r="N15" s="1" t="s">
        <v>260</v>
      </c>
      <c r="O15" s="1" t="s">
        <v>261</v>
      </c>
      <c r="P15" s="1" t="s">
        <v>262</v>
      </c>
      <c r="Q15" s="1" t="s">
        <v>303</v>
      </c>
      <c r="R15" s="1" t="s">
        <v>74</v>
      </c>
      <c r="S15" s="1" t="s">
        <v>36</v>
      </c>
      <c r="T15" s="1" t="s">
        <v>264</v>
      </c>
    </row>
    <row r="16" s="1" customFormat="1" spans="1:20">
      <c r="A16" s="1" t="s">
        <v>164</v>
      </c>
      <c r="B16" s="1" t="s">
        <v>91</v>
      </c>
      <c r="C16" s="1" t="s">
        <v>304</v>
      </c>
      <c r="D16" s="1" t="s">
        <v>166</v>
      </c>
      <c r="E16" s="1" t="s">
        <v>167</v>
      </c>
      <c r="F16" s="1" t="s">
        <v>91</v>
      </c>
      <c r="G16" s="1" t="s">
        <v>81</v>
      </c>
      <c r="H16" s="1" t="s">
        <v>228</v>
      </c>
      <c r="I16" s="1" t="s">
        <v>258</v>
      </c>
      <c r="J16" s="1" t="s">
        <v>259</v>
      </c>
      <c r="K16" s="1" t="s">
        <v>258</v>
      </c>
      <c r="L16" s="1" t="s">
        <v>258</v>
      </c>
      <c r="M16" s="1" t="s">
        <v>260</v>
      </c>
      <c r="N16" s="1" t="s">
        <v>260</v>
      </c>
      <c r="O16" s="1" t="s">
        <v>261</v>
      </c>
      <c r="P16" s="1" t="s">
        <v>262</v>
      </c>
      <c r="Q16" s="1" t="s">
        <v>305</v>
      </c>
      <c r="R16" s="1" t="s">
        <v>74</v>
      </c>
      <c r="S16" s="1" t="s">
        <v>36</v>
      </c>
      <c r="T16" s="1" t="s">
        <v>264</v>
      </c>
    </row>
    <row r="17" s="1" customFormat="1" spans="1:20">
      <c r="A17" s="1" t="s">
        <v>128</v>
      </c>
      <c r="B17" s="1" t="s">
        <v>91</v>
      </c>
      <c r="C17" s="1" t="s">
        <v>306</v>
      </c>
      <c r="D17" s="1" t="s">
        <v>130</v>
      </c>
      <c r="E17" s="1" t="s">
        <v>131</v>
      </c>
      <c r="F17" s="1" t="s">
        <v>91</v>
      </c>
      <c r="G17" s="1" t="s">
        <v>81</v>
      </c>
      <c r="H17" s="1" t="s">
        <v>228</v>
      </c>
      <c r="I17" s="1" t="s">
        <v>287</v>
      </c>
      <c r="J17" s="1" t="s">
        <v>259</v>
      </c>
      <c r="K17" s="1" t="s">
        <v>287</v>
      </c>
      <c r="L17" s="1" t="s">
        <v>287</v>
      </c>
      <c r="M17" s="1" t="s">
        <v>260</v>
      </c>
      <c r="N17" s="1" t="s">
        <v>260</v>
      </c>
      <c r="O17" s="1" t="s">
        <v>261</v>
      </c>
      <c r="P17" s="1" t="s">
        <v>262</v>
      </c>
      <c r="Q17" s="1" t="s">
        <v>307</v>
      </c>
      <c r="R17" s="1" t="s">
        <v>74</v>
      </c>
      <c r="S17" s="1" t="s">
        <v>36</v>
      </c>
      <c r="T17" s="1" t="s">
        <v>264</v>
      </c>
    </row>
    <row r="18" s="1" customFormat="1" spans="1:20">
      <c r="A18" s="1" t="s">
        <v>104</v>
      </c>
      <c r="B18" s="1" t="s">
        <v>91</v>
      </c>
      <c r="C18" s="1" t="s">
        <v>308</v>
      </c>
      <c r="D18" s="1" t="s">
        <v>106</v>
      </c>
      <c r="E18" s="1" t="s">
        <v>107</v>
      </c>
      <c r="F18" s="1" t="s">
        <v>91</v>
      </c>
      <c r="G18" s="1" t="s">
        <v>81</v>
      </c>
      <c r="H18" s="1" t="s">
        <v>228</v>
      </c>
      <c r="I18" s="1" t="s">
        <v>309</v>
      </c>
      <c r="J18" s="1" t="s">
        <v>259</v>
      </c>
      <c r="K18" s="1" t="s">
        <v>309</v>
      </c>
      <c r="L18" s="1" t="s">
        <v>309</v>
      </c>
      <c r="M18" s="1" t="s">
        <v>260</v>
      </c>
      <c r="N18" s="1" t="s">
        <v>260</v>
      </c>
      <c r="O18" s="1" t="s">
        <v>261</v>
      </c>
      <c r="P18" s="1" t="s">
        <v>262</v>
      </c>
      <c r="Q18" s="1" t="s">
        <v>310</v>
      </c>
      <c r="R18" s="1" t="s">
        <v>74</v>
      </c>
      <c r="S18" s="1" t="s">
        <v>36</v>
      </c>
      <c r="T18" s="1" t="s">
        <v>264</v>
      </c>
    </row>
    <row r="19" s="1" customFormat="1" spans="1:20">
      <c r="A19" s="1" t="s">
        <v>72</v>
      </c>
      <c r="B19" s="1" t="s">
        <v>80</v>
      </c>
      <c r="C19" s="1" t="s">
        <v>311</v>
      </c>
      <c r="D19" s="1" t="s">
        <v>77</v>
      </c>
      <c r="E19" s="1" t="s">
        <v>79</v>
      </c>
      <c r="F19" s="1" t="s">
        <v>80</v>
      </c>
      <c r="G19" s="1" t="s">
        <v>81</v>
      </c>
      <c r="H19" s="1" t="s">
        <v>228</v>
      </c>
      <c r="I19" s="1" t="s">
        <v>312</v>
      </c>
      <c r="J19" s="1" t="s">
        <v>259</v>
      </c>
      <c r="K19" s="1" t="s">
        <v>312</v>
      </c>
      <c r="L19" s="1" t="s">
        <v>312</v>
      </c>
      <c r="M19" s="1" t="s">
        <v>260</v>
      </c>
      <c r="N19" s="1" t="s">
        <v>260</v>
      </c>
      <c r="O19" s="1" t="s">
        <v>261</v>
      </c>
      <c r="P19" s="1" t="s">
        <v>262</v>
      </c>
      <c r="Q19" s="1" t="s">
        <v>313</v>
      </c>
      <c r="R19" s="1" t="s">
        <v>74</v>
      </c>
      <c r="S19" s="1" t="s">
        <v>36</v>
      </c>
      <c r="T19" s="1" t="s">
        <v>264</v>
      </c>
    </row>
    <row r="20" s="1" customFormat="1" spans="1:20">
      <c r="A20" s="1" t="s">
        <v>138</v>
      </c>
      <c r="B20" s="1" t="s">
        <v>142</v>
      </c>
      <c r="C20" s="1" t="s">
        <v>314</v>
      </c>
      <c r="D20" s="1" t="s">
        <v>315</v>
      </c>
      <c r="E20" s="1" t="s">
        <v>141</v>
      </c>
      <c r="F20" s="1" t="s">
        <v>143</v>
      </c>
      <c r="G20" s="1" t="s">
        <v>81</v>
      </c>
      <c r="H20" s="1" t="s">
        <v>228</v>
      </c>
      <c r="I20" s="1" t="s">
        <v>316</v>
      </c>
      <c r="J20" s="1" t="s">
        <v>259</v>
      </c>
      <c r="K20" s="1" t="s">
        <v>316</v>
      </c>
      <c r="L20" s="1" t="s">
        <v>316</v>
      </c>
      <c r="M20" s="1" t="s">
        <v>260</v>
      </c>
      <c r="N20" s="1" t="s">
        <v>260</v>
      </c>
      <c r="O20" s="1" t="s">
        <v>261</v>
      </c>
      <c r="P20" s="1" t="s">
        <v>262</v>
      </c>
      <c r="Q20" s="1" t="s">
        <v>317</v>
      </c>
      <c r="R20" s="1" t="s">
        <v>74</v>
      </c>
      <c r="S20" s="1" t="s">
        <v>36</v>
      </c>
      <c r="T20" s="1" t="s">
        <v>264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2022-02-17T03:23:54Z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883E7DF69A3C4C72AF8AF4072A4E0B59</vt:lpwstr>
  </property>
</Properties>
</file>