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<sst xmlns="http://schemas.openxmlformats.org/spreadsheetml/2006/main" count="302" uniqueCount="138">
  <si>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</si>
  <si>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</si>
  <si>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</si>
  <si>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</si>
  <si>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</si>
  <si>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</si>
  <si>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</si>
  <si>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</si>
  <si>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</si>
  <si>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</si>
  <si>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</si>
  <si>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</si>
  <si>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</si>
  <si>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</si>
  <si>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</si>
  <si>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</si>
  <si>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</si>
  <si>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</si>
  <si>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</si>
  <si>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</si>
  <si>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</si>
  <si>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</si>
  <si>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</si>
  <si>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</si>
  <si>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</si>
  <si>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17125049363	</t>
  </si>
  <si>
    <t>Ctrip</t>
  </si>
  <si>
    <t>正常</t>
  </si>
  <si>
    <t>[桂林]桂林俏CIAO酒店(82707847)</t>
  </si>
  <si>
    <t>归漓·印象大床房(至少连住2晚及以上)&lt;双人入住&gt;&lt;双早&gt;</t>
  </si>
  <si>
    <t>CNY</t>
  </si>
  <si>
    <t>CHOO/WINNIE</t>
  </si>
  <si>
    <t>CA363220217CNY</t>
  </si>
  <si>
    <t>未提现</t>
  </si>
  <si>
    <t>携程开票</t>
  </si>
  <si>
    <t xml:space="preserve">2374998	</t>
  </si>
  <si>
    <t xml:space="preserve">	</t>
  </si>
  <si>
    <t xml:space="preserve">17228080368	</t>
  </si>
  <si>
    <t>[龙门]龙门自然谷温泉度假酒店(84059659)</t>
  </si>
  <si>
    <t>山景•私密温泉双床房&lt;双早&gt;</t>
  </si>
  <si>
    <t>黎伟玲,邵锦峰,梁丽媚</t>
  </si>
  <si>
    <t xml:space="preserve">2408429	</t>
  </si>
  <si>
    <t xml:space="preserve">acknowledge	</t>
  </si>
  <si>
    <t xml:space="preserve">17228083933	</t>
  </si>
  <si>
    <t>园景•私密温泉大床房&lt;双早&gt;</t>
  </si>
  <si>
    <t>钟娟玲</t>
  </si>
  <si>
    <t xml:space="preserve">2408430	</t>
  </si>
  <si>
    <t xml:space="preserve">17240986970	</t>
  </si>
  <si>
    <t>[连山]清远金子山森林雪谷壮瑶度假村(82520535)</t>
  </si>
  <si>
    <t>清远金子山森林雪谷木屋&lt;日历房套餐高价值&gt;&lt;早+晚餐&gt;&lt;新酒店礼盒&gt;</t>
  </si>
  <si>
    <t>蒲秋文</t>
  </si>
  <si>
    <t xml:space="preserve">2409497	</t>
  </si>
  <si>
    <t xml:space="preserve">17251253638	</t>
  </si>
  <si>
    <t>陈小明</t>
  </si>
  <si>
    <t xml:space="preserve">2410321	</t>
  </si>
  <si>
    <t xml:space="preserve">17258748719	</t>
  </si>
  <si>
    <t>[汕头]麗枫酒店(汕头海滨路观海长廊店)(68299987)</t>
  </si>
  <si>
    <t>海景大床房&lt;双人入住&gt;&lt;内宾&gt;&lt;预付&gt;&lt;无早&gt;</t>
  </si>
  <si>
    <t>蔡健良</t>
  </si>
  <si>
    <t xml:space="preserve">2411024	</t>
  </si>
  <si>
    <t xml:space="preserve">17263947269	</t>
  </si>
  <si>
    <t>[英德]英德石头酒店(78167352)</t>
  </si>
  <si>
    <t>独栋私家泡池双床房&lt;双人入住&gt;&lt;双早&gt;</t>
  </si>
  <si>
    <t>曾杏欢</t>
  </si>
  <si>
    <t xml:space="preserve">2411568	</t>
  </si>
  <si>
    <t xml:space="preserve">17264175750	</t>
  </si>
  <si>
    <t>独栋私家泡池大床房&lt;双人入住&gt;&lt;双早&gt;</t>
  </si>
  <si>
    <t>孙晓强</t>
  </si>
  <si>
    <t xml:space="preserve">2411609	</t>
  </si>
  <si>
    <t>，</t>
  </si>
  <si>
    <t>A220217092750481</t>
  </si>
  <si>
    <t>A220217092841481</t>
  </si>
  <si>
    <t>CNY / HKD 当前参考汇率: 1.231657409</t>
  </si>
  <si>
    <t>总计：6533.13 CNY/
8046.58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</si>
  <si>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</si>
  <si>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</si>
  <si>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</si>
  <si>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</si>
  <si>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</si>
  <si>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</si>
  <si>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</si>
  <si>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</si>
  <si>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</si>
  <si>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</si>
  <si>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</si>
  <si>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</si>
  <si>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</si>
  <si>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</si>
  <si>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</si>
  <si>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</si>
  <si>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</si>
  <si>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2022-02-01</t>
  </si>
  <si>
    <t>2411609</t>
  </si>
  <si>
    <t>英德英石园石头酒店</t>
  </si>
  <si>
    <t>2022-02-02</t>
  </si>
  <si>
    <t>退房日周结</t>
  </si>
  <si>
    <t>410.00</t>
  </si>
  <si>
    <t>RMB</t>
  </si>
  <si>
    <t>0</t>
  </si>
  <si>
    <t>0.00</t>
  </si>
  <si>
    <t>携程国内直连(DD)</t>
  </si>
  <si>
    <t>2022-02-01 13:28:50</t>
  </si>
  <si>
    <t>否</t>
  </si>
  <si>
    <t>汇智国际旅游发展有限公司</t>
  </si>
  <si>
    <t>直采</t>
  </si>
  <si>
    <t>2411568</t>
  </si>
  <si>
    <t>414.00</t>
  </si>
  <si>
    <t>2022-02-01 11:36:02</t>
  </si>
  <si>
    <t>2022-01-30</t>
  </si>
  <si>
    <t>2411024</t>
  </si>
  <si>
    <t>麗枫酒店(汕头海滨路观海长廊店)</t>
  </si>
  <si>
    <t>2022-01-31</t>
  </si>
  <si>
    <t>619.13</t>
  </si>
  <si>
    <t>2022-01-30 22:40:38</t>
  </si>
  <si>
    <t>直连</t>
  </si>
  <si>
    <t>2022-01-28</t>
  </si>
  <si>
    <t>2410321</t>
  </si>
  <si>
    <t>龙门自然谷温泉度假酒店</t>
  </si>
  <si>
    <t>600.00</t>
  </si>
  <si>
    <t>2022-01-28 22:04:47</t>
  </si>
  <si>
    <t>2022-01-26</t>
  </si>
  <si>
    <t>2409497</t>
  </si>
  <si>
    <t>清远金子山森林雪谷壮瑶度假村</t>
  </si>
  <si>
    <t>630.00</t>
  </si>
  <si>
    <t>2022-01-26 19:28:53</t>
  </si>
  <si>
    <t>2022-01-24</t>
  </si>
  <si>
    <t>2408430</t>
  </si>
  <si>
    <t>580.00</t>
  </si>
  <si>
    <t>2022-01-24 23:15:06</t>
  </si>
  <si>
    <t>2408429</t>
  </si>
  <si>
    <t>1740.00</t>
  </si>
  <si>
    <t>2022-01-24 23:15:13</t>
  </si>
  <si>
    <t>2022-01-06</t>
  </si>
  <si>
    <t>2374998</t>
  </si>
  <si>
    <t>桂林俏CIAO酒店</t>
  </si>
  <si>
    <t>CHOO WINNIE</t>
  </si>
  <si>
    <t>1540.00</t>
  </si>
  <si>
    <t>2022-01-06 09:06:24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</si>
</sst>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44592</v>
      </c>
      <c r="G2" s="6">
        <v>44594</v>
      </c>
      <c r="H2" s="4">
        <v>1</v>
      </c>
      <c r="I2" s="4">
        <v>2</v>
      </c>
      <c r="J2" s="4">
        <v>2</v>
      </c>
      <c r="K2" s="4" t="s">
        <v>30</v>
      </c>
      <c r="L2" s="4">
        <v>1540</v>
      </c>
      <c r="M2" s="4">
        <v>1540</v>
      </c>
      <c r="N2" s="4" t="s">
        <v>31</v>
      </c>
      <c r="O2" s="4" t="s">
        <v>32</v>
      </c>
      <c r="P2" s="4" t="s">
        <v>33</v>
      </c>
      <c r="Q2" s="4">
        <v>0</v>
      </c>
      <c r="R2" s="7">
        <v>44567</v>
      </c>
      <c r="S2" s="6">
        <v>44609</v>
      </c>
      <c r="T2" s="4" t="s">
        <v>34</v>
      </c>
      <c r="U2" s="4">
        <v>1540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44593</v>
      </c>
      <c r="G3" s="6">
        <v>44594</v>
      </c>
      <c r="H3" s="4">
        <v>3</v>
      </c>
      <c r="I3" s="4">
        <v>1</v>
      </c>
      <c r="J3" s="4">
        <v>3</v>
      </c>
      <c r="K3" s="4" t="s">
        <v>30</v>
      </c>
      <c r="L3" s="4">
        <v>1740</v>
      </c>
      <c r="M3" s="4">
        <v>1740</v>
      </c>
      <c r="N3" s="4" t="s">
        <v>40</v>
      </c>
      <c r="O3" s="4" t="s">
        <v>32</v>
      </c>
      <c r="P3" s="4" t="s">
        <v>33</v>
      </c>
      <c r="Q3" s="4">
        <v>0</v>
      </c>
      <c r="R3" s="7">
        <v>44585</v>
      </c>
      <c r="S3" s="6">
        <v>44609</v>
      </c>
      <c r="T3" s="4" t="s">
        <v>34</v>
      </c>
      <c r="U3" s="4">
        <v>1740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44593</v>
      </c>
      <c r="G4" s="6">
        <v>44594</v>
      </c>
      <c r="H4" s="4">
        <v>1</v>
      </c>
      <c r="I4" s="4">
        <v>1</v>
      </c>
      <c r="J4" s="4">
        <v>1</v>
      </c>
      <c r="K4" s="4" t="s">
        <v>30</v>
      </c>
      <c r="L4" s="4">
        <v>580</v>
      </c>
      <c r="M4" s="4">
        <v>580</v>
      </c>
      <c r="N4" s="4" t="s">
        <v>45</v>
      </c>
      <c r="O4" s="4" t="s">
        <v>32</v>
      </c>
      <c r="P4" s="4" t="s">
        <v>33</v>
      </c>
      <c r="Q4" s="4">
        <v>0</v>
      </c>
      <c r="R4" s="7">
        <v>44585</v>
      </c>
      <c r="S4" s="6">
        <v>44609</v>
      </c>
      <c r="T4" s="4" t="s">
        <v>34</v>
      </c>
      <c r="U4" s="4">
        <v>580</v>
      </c>
      <c r="V4" s="4">
        <v>0</v>
      </c>
      <c r="W4" s="4">
        <v>0</v>
      </c>
      <c r="X4" s="4" t="s">
        <v>46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44593</v>
      </c>
      <c r="G5" s="6">
        <v>44594</v>
      </c>
      <c r="H5" s="4">
        <v>1</v>
      </c>
      <c r="I5" s="4">
        <v>1</v>
      </c>
      <c r="J5" s="4">
        <v>1</v>
      </c>
      <c r="K5" s="4" t="s">
        <v>30</v>
      </c>
      <c r="L5" s="4">
        <v>630</v>
      </c>
      <c r="M5" s="4">
        <v>630</v>
      </c>
      <c r="N5" s="4" t="s">
        <v>50</v>
      </c>
      <c r="O5" s="4" t="s">
        <v>32</v>
      </c>
      <c r="P5" s="4" t="s">
        <v>33</v>
      </c>
      <c r="Q5" s="4">
        <v>0</v>
      </c>
      <c r="R5" s="7">
        <v>44587</v>
      </c>
      <c r="S5" s="6">
        <v>44609</v>
      </c>
      <c r="T5" s="4" t="s">
        <v>34</v>
      </c>
      <c r="U5" s="4">
        <v>630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38</v>
      </c>
      <c r="E6" s="4" t="s">
        <v>44</v>
      </c>
      <c r="F6" s="6">
        <v>44593</v>
      </c>
      <c r="G6" s="6">
        <v>44594</v>
      </c>
      <c r="H6" s="4">
        <v>1</v>
      </c>
      <c r="I6" s="4">
        <v>1</v>
      </c>
      <c r="J6" s="4">
        <v>1</v>
      </c>
      <c r="K6" s="4" t="s">
        <v>30</v>
      </c>
      <c r="L6" s="4">
        <v>600</v>
      </c>
      <c r="M6" s="4">
        <v>600</v>
      </c>
      <c r="N6" s="4" t="s">
        <v>53</v>
      </c>
      <c r="O6" s="4" t="s">
        <v>32</v>
      </c>
      <c r="P6" s="4" t="s">
        <v>33</v>
      </c>
      <c r="Q6" s="4">
        <v>0</v>
      </c>
      <c r="R6" s="7">
        <v>44589</v>
      </c>
      <c r="S6" s="6">
        <v>44609</v>
      </c>
      <c r="T6" s="4" t="s">
        <v>34</v>
      </c>
      <c r="U6" s="4">
        <v>600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44592</v>
      </c>
      <c r="G7" s="6">
        <v>44594</v>
      </c>
      <c r="H7" s="4">
        <v>1</v>
      </c>
      <c r="I7" s="4">
        <v>2</v>
      </c>
      <c r="J7" s="4">
        <v>2</v>
      </c>
      <c r="K7" s="4" t="s">
        <v>30</v>
      </c>
      <c r="L7" s="4">
        <v>619.13</v>
      </c>
      <c r="M7" s="4">
        <v>619.13</v>
      </c>
      <c r="N7" s="4" t="s">
        <v>58</v>
      </c>
      <c r="O7" s="4" t="s">
        <v>32</v>
      </c>
      <c r="P7" s="4" t="s">
        <v>33</v>
      </c>
      <c r="Q7" s="4">
        <v>0</v>
      </c>
      <c r="R7" s="7">
        <v>44591</v>
      </c>
      <c r="S7" s="6">
        <v>44609</v>
      </c>
      <c r="T7" s="4" t="s">
        <v>34</v>
      </c>
      <c r="U7" s="4">
        <v>619.13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44593</v>
      </c>
      <c r="G8" s="6">
        <v>44594</v>
      </c>
      <c r="H8" s="4">
        <v>1</v>
      </c>
      <c r="I8" s="4">
        <v>1</v>
      </c>
      <c r="J8" s="4">
        <v>1</v>
      </c>
      <c r="K8" s="4" t="s">
        <v>30</v>
      </c>
      <c r="L8" s="4">
        <v>414</v>
      </c>
      <c r="M8" s="4">
        <v>414</v>
      </c>
      <c r="N8" s="4" t="s">
        <v>63</v>
      </c>
      <c r="O8" s="4" t="s">
        <v>32</v>
      </c>
      <c r="P8" s="4" t="s">
        <v>33</v>
      </c>
      <c r="Q8" s="4">
        <v>0</v>
      </c>
      <c r="R8" s="7">
        <v>44593</v>
      </c>
      <c r="S8" s="6">
        <v>44609</v>
      </c>
      <c r="T8" s="4" t="s">
        <v>34</v>
      </c>
      <c r="U8" s="4">
        <v>414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61</v>
      </c>
      <c r="E9" s="4" t="s">
        <v>66</v>
      </c>
      <c r="F9" s="6">
        <v>44593</v>
      </c>
      <c r="G9" s="6">
        <v>44594</v>
      </c>
      <c r="H9" s="4">
        <v>1</v>
      </c>
      <c r="I9" s="4">
        <v>1</v>
      </c>
      <c r="J9" s="4">
        <v>1</v>
      </c>
      <c r="K9" s="4" t="s">
        <v>30</v>
      </c>
      <c r="L9" s="4">
        <v>410</v>
      </c>
      <c r="M9" s="4">
        <v>410</v>
      </c>
      <c r="N9" s="4" t="s">
        <v>67</v>
      </c>
      <c r="O9" s="4" t="s">
        <v>32</v>
      </c>
      <c r="P9" s="4" t="s">
        <v>33</v>
      </c>
      <c r="Q9" s="4">
        <v>0</v>
      </c>
      <c r="R9" s="7">
        <v>44593</v>
      </c>
      <c r="S9" s="6">
        <v>44609</v>
      </c>
      <c r="T9" s="4" t="s">
        <v>34</v>
      </c>
      <c r="U9" s="4">
        <v>410</v>
      </c>
      <c r="V9" s="4">
        <v>0</v>
      </c>
      <c r="W9" s="4">
        <v>0</v>
      </c>
      <c r="X9" s="4" t="s">
        <v>68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G19"/>
    </sheetView>
  </sheetViews>
  <sheetFormatPr defaultColWidth="9" defaultRowHeight="13.5"/>
  <cols>
    <col min="1" max="1" width="14" style="4" customWidth="1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9">
      <c r="A2" s="5">
        <v>17125049363</v>
      </c>
      <c r="B2" s="6">
        <v>44592</v>
      </c>
      <c r="C2" s="6">
        <v>44594</v>
      </c>
      <c r="D2" s="4">
        <v>1540</v>
      </c>
      <c r="E2" s="4" t="str">
        <f>VLOOKUP(A2,HOP!A:L,12,0)</f>
        <v>1540.00</v>
      </c>
      <c r="F2" s="4" t="str">
        <f>VLOOKUP(A2,HOP!A:C,3,0)</f>
        <v>2374998</v>
      </c>
      <c r="G2" s="4">
        <f>D2-E2</f>
        <v>0</v>
      </c>
      <c r="H2" s="4" t="str">
        <f>$H$1&amp;F2</f>
        <v>，2374998</v>
      </c>
      <c r="I2" s="4" t="str">
        <f>VLOOKUP(A2,HOP!A:T,20,0)</f>
        <v>直采</v>
      </c>
    </row>
    <row r="3" s="4" customFormat="1" spans="1:9">
      <c r="A3" s="5">
        <v>17228080368</v>
      </c>
      <c r="B3" s="6">
        <v>44593</v>
      </c>
      <c r="C3" s="6">
        <v>44594</v>
      </c>
      <c r="D3" s="4">
        <v>1740</v>
      </c>
      <c r="E3" s="4" t="str">
        <f>VLOOKUP(A3,HOP!A:L,12,0)</f>
        <v>1740.00</v>
      </c>
      <c r="F3" s="4" t="str">
        <f>VLOOKUP(A3,HOP!A:C,3,0)</f>
        <v>2408429</v>
      </c>
      <c r="G3" s="4">
        <f t="shared" ref="G3:G9" si="0">D3-E3</f>
        <v>0</v>
      </c>
      <c r="H3" s="4" t="str">
        <f t="shared" ref="H3:H9" si="1">$H$1&amp;F3</f>
        <v>，2408429</v>
      </c>
      <c r="I3" s="4" t="str">
        <f>VLOOKUP(A3,HOP!A:T,20,0)</f>
        <v>直采</v>
      </c>
    </row>
    <row r="4" s="4" customFormat="1" spans="1:9">
      <c r="A4" s="5">
        <v>17228083933</v>
      </c>
      <c r="B4" s="6">
        <v>44593</v>
      </c>
      <c r="C4" s="6">
        <v>44594</v>
      </c>
      <c r="D4" s="4">
        <v>580</v>
      </c>
      <c r="E4" s="4" t="str">
        <f>VLOOKUP(A4,HOP!A:L,12,0)</f>
        <v>580.00</v>
      </c>
      <c r="F4" s="4" t="str">
        <f>VLOOKUP(A4,HOP!A:C,3,0)</f>
        <v>2408430</v>
      </c>
      <c r="G4" s="4">
        <f t="shared" si="0"/>
        <v>0</v>
      </c>
      <c r="H4" s="4" t="str">
        <f t="shared" si="1"/>
        <v>，2408430</v>
      </c>
      <c r="I4" s="4" t="str">
        <f>VLOOKUP(A4,HOP!A:T,20,0)</f>
        <v>直采</v>
      </c>
    </row>
    <row r="5" s="4" customFormat="1" spans="1:9">
      <c r="A5" s="5">
        <v>17240986970</v>
      </c>
      <c r="B5" s="6">
        <v>44593</v>
      </c>
      <c r="C5" s="6">
        <v>44594</v>
      </c>
      <c r="D5" s="4">
        <v>630</v>
      </c>
      <c r="E5" s="4" t="str">
        <f>VLOOKUP(A5,HOP!A:L,12,0)</f>
        <v>630.00</v>
      </c>
      <c r="F5" s="4" t="str">
        <f>VLOOKUP(A5,HOP!A:C,3,0)</f>
        <v>2409497</v>
      </c>
      <c r="G5" s="4">
        <f t="shared" si="0"/>
        <v>0</v>
      </c>
      <c r="H5" s="4" t="str">
        <f t="shared" si="1"/>
        <v>，2409497</v>
      </c>
      <c r="I5" s="4" t="str">
        <f>VLOOKUP(A5,HOP!A:T,20,0)</f>
        <v>直采</v>
      </c>
    </row>
    <row r="6" s="4" customFormat="1" spans="1:9">
      <c r="A6" s="5">
        <v>17251253638</v>
      </c>
      <c r="B6" s="6">
        <v>44593</v>
      </c>
      <c r="C6" s="6">
        <v>44594</v>
      </c>
      <c r="D6" s="4">
        <v>600</v>
      </c>
      <c r="E6" s="4" t="str">
        <f>VLOOKUP(A6,HOP!A:L,12,0)</f>
        <v>600.00</v>
      </c>
      <c r="F6" s="4" t="str">
        <f>VLOOKUP(A6,HOP!A:C,3,0)</f>
        <v>2410321</v>
      </c>
      <c r="G6" s="4">
        <f t="shared" si="0"/>
        <v>0</v>
      </c>
      <c r="H6" s="4" t="str">
        <f t="shared" si="1"/>
        <v>，2410321</v>
      </c>
      <c r="I6" s="4" t="str">
        <f>VLOOKUP(A6,HOP!A:T,20,0)</f>
        <v>直采</v>
      </c>
    </row>
    <row r="7" s="4" customFormat="1" spans="1:9">
      <c r="A7" s="5">
        <v>17258748719</v>
      </c>
      <c r="B7" s="6">
        <v>44592</v>
      </c>
      <c r="C7" s="6">
        <v>44594</v>
      </c>
      <c r="D7" s="4">
        <v>619.13</v>
      </c>
      <c r="E7" s="4" t="str">
        <f>VLOOKUP(A7,HOP!A:L,12,0)</f>
        <v>619.13</v>
      </c>
      <c r="F7" s="4" t="str">
        <f>VLOOKUP(A7,HOP!A:C,3,0)</f>
        <v>2411024</v>
      </c>
      <c r="G7" s="4">
        <f t="shared" si="0"/>
        <v>0</v>
      </c>
      <c r="H7" s="4" t="str">
        <f t="shared" si="1"/>
        <v>，2411024</v>
      </c>
      <c r="I7" s="4" t="str">
        <f>VLOOKUP(A7,HOP!A:T,20,0)</f>
        <v>直连</v>
      </c>
    </row>
    <row r="8" s="4" customFormat="1" spans="1:9">
      <c r="A8" s="5">
        <v>17263947269</v>
      </c>
      <c r="B8" s="6">
        <v>44593</v>
      </c>
      <c r="C8" s="6">
        <v>44594</v>
      </c>
      <c r="D8" s="4">
        <v>414</v>
      </c>
      <c r="E8" s="4" t="str">
        <f>VLOOKUP(A8,HOP!A:L,12,0)</f>
        <v>414.00</v>
      </c>
      <c r="F8" s="4" t="str">
        <f>VLOOKUP(A8,HOP!A:C,3,0)</f>
        <v>2411568</v>
      </c>
      <c r="G8" s="4">
        <f t="shared" si="0"/>
        <v>0</v>
      </c>
      <c r="H8" s="4" t="str">
        <f t="shared" si="1"/>
        <v>，2411568</v>
      </c>
      <c r="I8" s="4" t="str">
        <f>VLOOKUP(A8,HOP!A:T,20,0)</f>
        <v>直采</v>
      </c>
    </row>
    <row r="9" s="4" customFormat="1" spans="1:9">
      <c r="A9" s="5">
        <v>17264175750</v>
      </c>
      <c r="B9" s="6">
        <v>44593</v>
      </c>
      <c r="C9" s="6">
        <v>44594</v>
      </c>
      <c r="D9" s="4">
        <v>410</v>
      </c>
      <c r="E9" s="4" t="str">
        <f>VLOOKUP(A9,HOP!A:L,12,0)</f>
        <v>410.00</v>
      </c>
      <c r="F9" s="4" t="str">
        <f>VLOOKUP(A9,HOP!A:C,3,0)</f>
        <v>2411609</v>
      </c>
      <c r="G9" s="4">
        <f t="shared" si="0"/>
        <v>0</v>
      </c>
      <c r="H9" s="4" t="str">
        <f t="shared" si="1"/>
        <v>，2411609</v>
      </c>
      <c r="I9" s="4" t="str">
        <f>VLOOKUP(A9,HOP!A:T,20,0)</f>
        <v>直采</v>
      </c>
    </row>
    <row r="11" spans="4:4">
      <c r="D11" s="4">
        <f>SUM(D2:D10)</f>
        <v>6533.13</v>
      </c>
    </row>
    <row r="15" spans="1:6">
      <c r="A15" s="4" t="s">
        <v>70</v>
      </c>
      <c r="E15" s="4">
        <v>5914</v>
      </c>
      <c r="F15" s="4">
        <v>7284.02</v>
      </c>
    </row>
    <row r="16" spans="1:6">
      <c r="A16" s="4" t="s">
        <v>71</v>
      </c>
      <c r="E16" s="4">
        <v>619.13</v>
      </c>
      <c r="F16" s="4">
        <v>762.56</v>
      </c>
    </row>
    <row r="17" spans="1:6">
      <c r="A17" s="4" t="s">
        <v>72</v>
      </c>
      <c r="E17" s="4">
        <f>SUM(E15:E16)</f>
        <v>6533.13</v>
      </c>
      <c r="F17" s="4">
        <f>SUM(F15:F16)</f>
        <v>8046.58</v>
      </c>
    </row>
    <row r="18" spans="1:1">
      <c r="A18" s="4" t="s">
        <v>73</v>
      </c>
    </row>
  </sheetData>
  <autoFilter ref="A1:XFD9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35" sqref="G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</row>
    <row r="2" s="1" customFormat="1" spans="1:20">
      <c r="A2" s="3">
        <v>17264175750</v>
      </c>
      <c r="B2" s="1" t="s">
        <v>91</v>
      </c>
      <c r="C2" s="1" t="s">
        <v>92</v>
      </c>
      <c r="D2" s="1" t="s">
        <v>93</v>
      </c>
      <c r="E2" s="1" t="s">
        <v>67</v>
      </c>
      <c r="F2" s="1" t="s">
        <v>91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</row>
    <row r="3" s="1" customFormat="1" spans="1:20">
      <c r="A3" s="3">
        <v>17263947269</v>
      </c>
      <c r="B3" s="1" t="s">
        <v>91</v>
      </c>
      <c r="C3" s="1" t="s">
        <v>105</v>
      </c>
      <c r="D3" s="1" t="s">
        <v>93</v>
      </c>
      <c r="E3" s="1" t="s">
        <v>63</v>
      </c>
      <c r="F3" s="1" t="s">
        <v>91</v>
      </c>
      <c r="G3" s="1" t="s">
        <v>94</v>
      </c>
      <c r="H3" s="1" t="s">
        <v>95</v>
      </c>
      <c r="I3" s="1" t="s">
        <v>106</v>
      </c>
      <c r="J3" s="1" t="s">
        <v>97</v>
      </c>
      <c r="K3" s="1" t="s">
        <v>106</v>
      </c>
      <c r="L3" s="1" t="s">
        <v>106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107</v>
      </c>
      <c r="R3" s="1" t="s">
        <v>102</v>
      </c>
      <c r="S3" s="1" t="s">
        <v>103</v>
      </c>
      <c r="T3" s="1" t="s">
        <v>104</v>
      </c>
    </row>
    <row r="4" s="1" customFormat="1" spans="1:20">
      <c r="A4" s="3">
        <v>17258748719</v>
      </c>
      <c r="B4" s="1" t="s">
        <v>108</v>
      </c>
      <c r="C4" s="1" t="s">
        <v>109</v>
      </c>
      <c r="D4" s="1" t="s">
        <v>110</v>
      </c>
      <c r="E4" s="1" t="s">
        <v>58</v>
      </c>
      <c r="F4" s="1" t="s">
        <v>111</v>
      </c>
      <c r="G4" s="1" t="s">
        <v>94</v>
      </c>
      <c r="H4" s="1" t="s">
        <v>95</v>
      </c>
      <c r="I4" s="1" t="s">
        <v>112</v>
      </c>
      <c r="J4" s="1" t="s">
        <v>97</v>
      </c>
      <c r="K4" s="1" t="s">
        <v>112</v>
      </c>
      <c r="L4" s="1" t="s">
        <v>112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113</v>
      </c>
      <c r="R4" s="1" t="s">
        <v>102</v>
      </c>
      <c r="S4" s="1" t="s">
        <v>103</v>
      </c>
      <c r="T4" s="1" t="s">
        <v>114</v>
      </c>
    </row>
    <row r="5" s="1" customFormat="1" spans="1:20">
      <c r="A5" s="3">
        <v>17251253638</v>
      </c>
      <c r="B5" s="1" t="s">
        <v>115</v>
      </c>
      <c r="C5" s="1" t="s">
        <v>116</v>
      </c>
      <c r="D5" s="1" t="s">
        <v>117</v>
      </c>
      <c r="E5" s="1" t="s">
        <v>53</v>
      </c>
      <c r="F5" s="1" t="s">
        <v>91</v>
      </c>
      <c r="G5" s="1" t="s">
        <v>94</v>
      </c>
      <c r="H5" s="1" t="s">
        <v>95</v>
      </c>
      <c r="I5" s="1" t="s">
        <v>118</v>
      </c>
      <c r="J5" s="1" t="s">
        <v>97</v>
      </c>
      <c r="K5" s="1" t="s">
        <v>118</v>
      </c>
      <c r="L5" s="1" t="s">
        <v>118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119</v>
      </c>
      <c r="R5" s="1" t="s">
        <v>102</v>
      </c>
      <c r="S5" s="1" t="s">
        <v>103</v>
      </c>
      <c r="T5" s="1" t="s">
        <v>104</v>
      </c>
    </row>
    <row r="6" s="1" customFormat="1" spans="1:20">
      <c r="A6" s="3">
        <v>17240986970</v>
      </c>
      <c r="B6" s="1" t="s">
        <v>120</v>
      </c>
      <c r="C6" s="1" t="s">
        <v>121</v>
      </c>
      <c r="D6" s="1" t="s">
        <v>122</v>
      </c>
      <c r="E6" s="1" t="s">
        <v>50</v>
      </c>
      <c r="F6" s="1" t="s">
        <v>91</v>
      </c>
      <c r="G6" s="1" t="s">
        <v>94</v>
      </c>
      <c r="H6" s="1" t="s">
        <v>95</v>
      </c>
      <c r="I6" s="1" t="s">
        <v>123</v>
      </c>
      <c r="J6" s="1" t="s">
        <v>97</v>
      </c>
      <c r="K6" s="1" t="s">
        <v>123</v>
      </c>
      <c r="L6" s="1" t="s">
        <v>123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124</v>
      </c>
      <c r="R6" s="1" t="s">
        <v>102</v>
      </c>
      <c r="S6" s="1" t="s">
        <v>103</v>
      </c>
      <c r="T6" s="1" t="s">
        <v>104</v>
      </c>
    </row>
    <row r="7" s="1" customFormat="1" spans="1:20">
      <c r="A7" s="3">
        <v>17228083933</v>
      </c>
      <c r="B7" s="1" t="s">
        <v>125</v>
      </c>
      <c r="C7" s="1" t="s">
        <v>126</v>
      </c>
      <c r="D7" s="1" t="s">
        <v>117</v>
      </c>
      <c r="E7" s="1" t="s">
        <v>45</v>
      </c>
      <c r="F7" s="1" t="s">
        <v>91</v>
      </c>
      <c r="G7" s="1" t="s">
        <v>94</v>
      </c>
      <c r="H7" s="1" t="s">
        <v>95</v>
      </c>
      <c r="I7" s="1" t="s">
        <v>127</v>
      </c>
      <c r="J7" s="1" t="s">
        <v>97</v>
      </c>
      <c r="K7" s="1" t="s">
        <v>127</v>
      </c>
      <c r="L7" s="1" t="s">
        <v>127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128</v>
      </c>
      <c r="R7" s="1" t="s">
        <v>102</v>
      </c>
      <c r="S7" s="1" t="s">
        <v>103</v>
      </c>
      <c r="T7" s="1" t="s">
        <v>104</v>
      </c>
    </row>
    <row r="8" s="1" customFormat="1" spans="1:20">
      <c r="A8" s="3">
        <v>17228080368</v>
      </c>
      <c r="B8" s="1" t="s">
        <v>125</v>
      </c>
      <c r="C8" s="1" t="s">
        <v>129</v>
      </c>
      <c r="D8" s="1" t="s">
        <v>117</v>
      </c>
      <c r="E8" s="1" t="s">
        <v>40</v>
      </c>
      <c r="F8" s="1" t="s">
        <v>91</v>
      </c>
      <c r="G8" s="1" t="s">
        <v>94</v>
      </c>
      <c r="H8" s="1" t="s">
        <v>95</v>
      </c>
      <c r="I8" s="1" t="s">
        <v>130</v>
      </c>
      <c r="J8" s="1" t="s">
        <v>97</v>
      </c>
      <c r="K8" s="1" t="s">
        <v>130</v>
      </c>
      <c r="L8" s="1" t="s">
        <v>130</v>
      </c>
      <c r="M8" s="1" t="s">
        <v>98</v>
      </c>
      <c r="N8" s="1" t="s">
        <v>98</v>
      </c>
      <c r="O8" s="1" t="s">
        <v>99</v>
      </c>
      <c r="P8" s="1" t="s">
        <v>100</v>
      </c>
      <c r="Q8" s="1" t="s">
        <v>131</v>
      </c>
      <c r="R8" s="1" t="s">
        <v>102</v>
      </c>
      <c r="S8" s="1" t="s">
        <v>103</v>
      </c>
      <c r="T8" s="1" t="s">
        <v>104</v>
      </c>
    </row>
    <row r="9" s="1" customFormat="1" spans="1:20">
      <c r="A9" s="3">
        <v>17125049363</v>
      </c>
      <c r="B9" s="1" t="s">
        <v>132</v>
      </c>
      <c r="C9" s="1" t="s">
        <v>133</v>
      </c>
      <c r="D9" s="1" t="s">
        <v>134</v>
      </c>
      <c r="E9" s="1" t="s">
        <v>135</v>
      </c>
      <c r="F9" s="1" t="s">
        <v>111</v>
      </c>
      <c r="G9" s="1" t="s">
        <v>94</v>
      </c>
      <c r="H9" s="1" t="s">
        <v>95</v>
      </c>
      <c r="I9" s="1" t="s">
        <v>136</v>
      </c>
      <c r="J9" s="1" t="s">
        <v>97</v>
      </c>
      <c r="K9" s="1" t="s">
        <v>136</v>
      </c>
      <c r="L9" s="1" t="s">
        <v>136</v>
      </c>
      <c r="M9" s="1" t="s">
        <v>98</v>
      </c>
      <c r="N9" s="1" t="s">
        <v>98</v>
      </c>
      <c r="O9" s="1" t="s">
        <v>99</v>
      </c>
      <c r="P9" s="1" t="s">
        <v>100</v>
      </c>
      <c r="Q9" s="1" t="s">
        <v>137</v>
      </c>
      <c r="R9" s="1" t="s">
        <v>102</v>
      </c>
      <c r="S9" s="1" t="s">
        <v>103</v>
      </c>
      <c r="T9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2022-02-17T01:18:07Z</dcterms:created>
  <dcterms:modified xsi:type="dcterms:W3CDTF">2022-02-17T01:29:04Z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6FE4F193EDD34C80BD8CDEE3F662A3A9</vt:lpwstr>
  </property>
  <property fmtid="{D5CDD505-2E9C-101B-9397-08002B2CF9AE}" pid="3" name="KSOProductBuildVer">
    <vt:lpwstr>2052-11.1.0.11294</vt:lpwstr>
  </property>
</Properties>
</file>