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<sst xmlns="http://schemas.openxmlformats.org/spreadsheetml/2006/main" count="723" uniqueCount="230">
  <si>
    <t>去哪儿网酒店预付对账单</t>
  </si>
  <si>
    <t>供应商名称：</t>
  </si>
  <si>
    <t>汇趣住</t>
  </si>
  <si>
    <t>结算周期：</t>
  </si>
  <si>
    <t>2022-02-16至2022-02-17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</si>
  <si>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</si>
  <si>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</si>
  <si>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</si>
  <si>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</si>
  <si>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</si>
  <si>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</si>
  <si>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</si>
  <si>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</si>
  <si>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</si>
  <si>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</si>
  <si>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</si>
  <si>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</si>
  <si>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</si>
  <si>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</si>
  <si>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</si>
  <si>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¥3,608.00</t>
  </si>
  <si>
    <t>¥412.00</t>
  </si>
  <si>
    <t>¥3,196.00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</si>
  <si>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</si>
  <si>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</si>
  <si>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</si>
  <si>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</si>
  <si>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</si>
  <si>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</si>
  <si>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</si>
  <si>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</si>
  <si>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</si>
  <si>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</si>
  <si>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</si>
  <si>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</si>
  <si>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</si>
  <si>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</si>
  <si>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</si>
  <si>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</si>
  <si>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</si>
  <si>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</si>
  <si>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</si>
  <si>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</si>
  <si>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</si>
  <si>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</si>
  <si>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</si>
  <si>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</si>
  <si>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</si>
  <si>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</si>
  <si>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</si>
  <si>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</si>
  <si>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</si>
  <si>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</si>
  <si>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</si>
  <si>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</si>
  <si>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</si>
  <si>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</si>
  <si>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</si>
  <si>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</si>
  <si>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</si>
  <si>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</si>
  <si>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</si>
  <si>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</si>
  <si>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</si>
  <si>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</si>
  <si>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</si>
  <si>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</si>
  <si>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</si>
  <si>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</si>
  <si>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</si>
  <si>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102909153243</t>
  </si>
  <si>
    <t>酒店预付</t>
  </si>
  <si>
    <t>否</t>
  </si>
  <si>
    <t>普通</t>
  </si>
  <si>
    <t>381814863</t>
  </si>
  <si>
    <t>龙岩财富精品酒店</t>
  </si>
  <si>
    <t>1639468</t>
  </si>
  <si>
    <t>黄灵辉</t>
  </si>
  <si>
    <t>2022-02-15</t>
  </si>
  <si>
    <t>2022-02-16</t>
  </si>
  <si>
    <t>2022-02-17</t>
  </si>
  <si>
    <t>¥158.00</t>
  </si>
  <si>
    <t>¥21.00</t>
  </si>
  <si>
    <t>¥137.00</t>
  </si>
  <si>
    <t>假日温馨大床房</t>
  </si>
  <si>
    <t>WEBSITE</t>
  </si>
  <si>
    <t>102910170591</t>
  </si>
  <si>
    <t>381691201</t>
  </si>
  <si>
    <t>城市便捷酒店(武汉友谊大道车管所店)</t>
  </si>
  <si>
    <t>张文盛</t>
  </si>
  <si>
    <t>¥242.00</t>
  </si>
  <si>
    <t>¥32.00</t>
  </si>
  <si>
    <t>¥210.00</t>
  </si>
  <si>
    <t>商务大床房</t>
  </si>
  <si>
    <t>102910759874</t>
  </si>
  <si>
    <t>381724977</t>
  </si>
  <si>
    <t>城市便捷酒店(蚌埠火车站解放路店)</t>
  </si>
  <si>
    <t>葛化</t>
  </si>
  <si>
    <t>¥136.00</t>
  </si>
  <si>
    <t>¥18.00</t>
  </si>
  <si>
    <t>¥118.00</t>
  </si>
  <si>
    <t>特惠大床房</t>
  </si>
  <si>
    <t>102908717142</t>
  </si>
  <si>
    <t>384637431</t>
  </si>
  <si>
    <t>丽江国际大酒店</t>
  </si>
  <si>
    <t>张秋亮</t>
  </si>
  <si>
    <t>2022-02-14</t>
  </si>
  <si>
    <t>¥336.00</t>
  </si>
  <si>
    <t>¥46.00</t>
  </si>
  <si>
    <t>¥290.00</t>
  </si>
  <si>
    <t>纳西双床房</t>
  </si>
  <si>
    <t>102908818512</t>
  </si>
  <si>
    <t>383602650</t>
  </si>
  <si>
    <t>柏曼酒店(济南东站万虹广场店)</t>
  </si>
  <si>
    <t>肖琳</t>
  </si>
  <si>
    <t>¥390.00</t>
  </si>
  <si>
    <t>¥52.00</t>
  </si>
  <si>
    <t>¥338.00</t>
  </si>
  <si>
    <t>高级大床房</t>
  </si>
  <si>
    <t>102910285140</t>
  </si>
  <si>
    <t>311485909</t>
  </si>
  <si>
    <t>宜尚酒店(广州嘉禾望岗地铁站店)</t>
  </si>
  <si>
    <t>吴星辛</t>
  </si>
  <si>
    <t>¥335.00</t>
  </si>
  <si>
    <t>¥22.00</t>
  </si>
  <si>
    <t>¥313.00</t>
  </si>
  <si>
    <t>宜悦大床房</t>
  </si>
  <si>
    <t>102910472948</t>
  </si>
  <si>
    <t>381713721</t>
  </si>
  <si>
    <t>7天连锁酒店(秦皇岛火车站店)</t>
  </si>
  <si>
    <t>吕成伟</t>
  </si>
  <si>
    <t>精选双床房</t>
  </si>
  <si>
    <t>102910478646</t>
  </si>
  <si>
    <t>381765333</t>
  </si>
  <si>
    <t>大理洱海天域英迪格酒店</t>
  </si>
  <si>
    <t>徐恒</t>
  </si>
  <si>
    <t>¥823.00</t>
  </si>
  <si>
    <t>¥108.00</t>
  </si>
  <si>
    <t>¥715.00</t>
  </si>
  <si>
    <t>高级房</t>
  </si>
  <si>
    <t>102910633061</t>
  </si>
  <si>
    <t>380360923</t>
  </si>
  <si>
    <t>城市便捷酒店(合肥高铁南站店)</t>
  </si>
  <si>
    <t>李正军</t>
  </si>
  <si>
    <t>¥212.00</t>
  </si>
  <si>
    <t>¥28.00</t>
  </si>
  <si>
    <t>¥184.00</t>
  </si>
  <si>
    <t>102910820462</t>
  </si>
  <si>
    <t>381680068</t>
  </si>
  <si>
    <t>广州万富希尔顿酒店</t>
  </si>
  <si>
    <t>林广哲</t>
  </si>
  <si>
    <t>¥818.00</t>
  </si>
  <si>
    <t>¥64.00</t>
  </si>
  <si>
    <t>¥754.00</t>
  </si>
  <si>
    <t>希尔顿特大床房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</si>
  <si>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</si>
  <si>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</si>
  <si>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</si>
  <si>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</si>
  <si>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</si>
  <si>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</si>
  <si>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</si>
  <si>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</si>
  <si>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</si>
  <si>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</si>
  <si>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</si>
  <si>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A220218110040481</t>
  </si>
  <si>
    <t>A220218110109481</t>
  </si>
  <si>
    <r>
      <t>总计：</t>
    </r>
    <r>
      <rPr>
        <sz val="10"/>
        <rFont val="Arial"/>
        <charset val="134"/>
      </rPr>
      <t>3196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</si>
  <si>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</si>
  <si>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</si>
  <si>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</si>
  <si>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</si>
  <si>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</si>
  <si>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</si>
  <si>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</si>
  <si>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</si>
  <si>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</si>
  <si>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</si>
  <si>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</si>
  <si>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</si>
  <si>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</si>
  <si>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</si>
  <si>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</si>
  <si>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</si>
  <si>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2419187</t>
  </si>
  <si>
    <t>君澜丽江国际大酒店</t>
  </si>
  <si>
    <t>--</t>
  </si>
  <si>
    <t>290.00</t>
  </si>
  <si>
    <t>RMB</t>
  </si>
  <si>
    <t>0</t>
  </si>
  <si>
    <t>0.00</t>
  </si>
  <si>
    <t>汇趣住国内直连</t>
  </si>
  <si>
    <t>2022-02-14 16:31:58</t>
  </si>
  <si>
    <t>直采</t>
  </si>
  <si>
    <t>2419343</t>
  </si>
  <si>
    <t>柏曼酒店（济南万虹广场店）</t>
  </si>
  <si>
    <t>338.00</t>
  </si>
  <si>
    <t>2022-02-14 23:44:53</t>
  </si>
  <si>
    <t>直连</t>
  </si>
  <si>
    <t>2419592</t>
  </si>
  <si>
    <t>137.00</t>
  </si>
  <si>
    <t>2022-02-15 17:50:48</t>
  </si>
  <si>
    <t>102910514076</t>
  </si>
  <si>
    <t>2419682</t>
  </si>
  <si>
    <t>城市便捷酒店(长沙五江天街木桥地铁站店)</t>
  </si>
  <si>
    <t>孙文</t>
  </si>
  <si>
    <t>2022-02-16 00:12:30</t>
  </si>
  <si>
    <t>2419751</t>
  </si>
  <si>
    <t>210.00</t>
  </si>
  <si>
    <t>2022-02-16 06:15:53</t>
  </si>
  <si>
    <t>2420086</t>
  </si>
  <si>
    <t>754.00</t>
  </si>
  <si>
    <t>2022-02-16 19:23:40</t>
  </si>
  <si>
    <t>2420116</t>
  </si>
  <si>
    <t>715.00</t>
  </si>
  <si>
    <t>2022-02-16 20:34:52</t>
  </si>
  <si>
    <t>2420148</t>
  </si>
  <si>
    <t>313.00</t>
  </si>
  <si>
    <t>2022-02-16 21:26:06</t>
  </si>
  <si>
    <t>2420156</t>
  </si>
  <si>
    <t>7天连锁酒店（秦皇岛火车站店）</t>
  </si>
  <si>
    <t>2022-02-16 21:44:24</t>
  </si>
  <si>
    <t>2420160</t>
  </si>
  <si>
    <t>城市便捷酒店（蚌埠解放路店）</t>
  </si>
  <si>
    <t>118.00</t>
  </si>
  <si>
    <t>2022-02-16 21:46:50</t>
  </si>
  <si>
    <t>2420194</t>
  </si>
  <si>
    <t>184.00</t>
  </si>
  <si>
    <t>2022-02-16 23:03:10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</si>
</sst>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2" borderId="12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11" borderId="14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34" fillId="31" borderId="16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79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2</v>
      </c>
      <c r="N6" s="7" t="s">
        <v>106</v>
      </c>
      <c r="O6" s="7" t="s">
        <v>78</v>
      </c>
      <c r="P6" s="7" t="s">
        <v>80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81</v>
      </c>
      <c r="S8" s="12" t="s">
        <v>19</v>
      </c>
      <c r="T8" s="7"/>
      <c r="U8" s="11" t="s">
        <v>19</v>
      </c>
      <c r="V8" s="11" t="s">
        <v>81</v>
      </c>
      <c r="W8" s="12" t="s">
        <v>82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83</v>
      </c>
      <c r="AD8" t="s">
        <v>6</v>
      </c>
      <c r="AE8" t="s">
        <v>131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136</v>
      </c>
      <c r="S9" s="12" t="s">
        <v>19</v>
      </c>
      <c r="T9" s="7"/>
      <c r="U9" s="11" t="s">
        <v>19</v>
      </c>
      <c r="V9" s="11" t="s">
        <v>136</v>
      </c>
      <c r="W9" s="12" t="s">
        <v>137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131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151</v>
      </c>
      <c r="S11" s="12" t="s">
        <v>19</v>
      </c>
      <c r="T11" s="7"/>
      <c r="U11" s="11" t="s">
        <v>19</v>
      </c>
      <c r="V11" s="11" t="s">
        <v>151</v>
      </c>
      <c r="W11" s="12" t="s">
        <v>152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72</v>
      </c>
      <c r="AH11" t="s">
        <v>19</v>
      </c>
    </row>
    <row r="12" customHeight="1" spans="1:32">
      <c r="A12" s="10" t="s">
        <v>155</v>
      </c>
      <c r="B12" s="10"/>
      <c r="C12" s="10" t="s">
        <v>156</v>
      </c>
      <c r="D12" s="10"/>
      <c r="E12" s="10"/>
      <c r="F12" s="10"/>
      <c r="G12" s="10" t="s">
        <v>156</v>
      </c>
      <c r="H12" s="10" t="s">
        <v>156</v>
      </c>
      <c r="I12" s="10" t="s">
        <v>156</v>
      </c>
      <c r="J12" s="10" t="s">
        <v>156</v>
      </c>
      <c r="K12" s="10" t="s">
        <v>156</v>
      </c>
      <c r="L12" s="10" t="s">
        <v>156</v>
      </c>
      <c r="M12" s="10" t="s">
        <v>156</v>
      </c>
      <c r="N12" s="10" t="s">
        <v>156</v>
      </c>
      <c r="O12" s="10" t="s">
        <v>156</v>
      </c>
      <c r="P12" s="10" t="s">
        <v>156</v>
      </c>
      <c r="Q12" s="10"/>
      <c r="R12" s="13" t="s">
        <v>20</v>
      </c>
      <c r="S12" s="13" t="s">
        <v>19</v>
      </c>
      <c r="T12" s="10" t="s">
        <v>156</v>
      </c>
      <c r="U12" s="13"/>
      <c r="V12" s="13" t="s">
        <v>20</v>
      </c>
      <c r="W12" s="13" t="s">
        <v>21</v>
      </c>
      <c r="X12" s="13"/>
      <c r="Y12" s="13"/>
      <c r="Z12" s="13"/>
      <c r="AA12" s="10"/>
      <c r="AB12" s="13"/>
      <c r="AC12" s="10"/>
      <c r="AD12" s="10" t="s">
        <v>156</v>
      </c>
      <c r="AE12" s="10"/>
      <c r="AF1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157</v>
      </c>
      <c r="B1" s="4" t="s">
        <v>158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159</v>
      </c>
      <c r="H1" s="4" t="s">
        <v>160</v>
      </c>
      <c r="I1" s="4" t="s">
        <v>13</v>
      </c>
      <c r="J1" s="4" t="s">
        <v>17</v>
      </c>
      <c r="K1" s="4" t="s">
        <v>18</v>
      </c>
      <c r="L1" s="9" t="s">
        <v>161</v>
      </c>
      <c r="M1" s="4" t="s">
        <v>162</v>
      </c>
      <c r="N1" s="4" t="s">
        <v>163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7" sqref="A17:C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137</v>
      </c>
      <c r="E2" t="str">
        <f>VLOOKUP(A2,HOP!A:L,12,0)</f>
        <v>137.00</v>
      </c>
      <c r="F2" t="str">
        <f>VLOOKUP(A2,HOP!A:C,3,0)</f>
        <v>2419592</v>
      </c>
      <c r="G2">
        <f>D2-E2</f>
        <v>0</v>
      </c>
      <c r="H2" t="str">
        <f>$H$1&amp;F2</f>
        <v>，2419592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210</v>
      </c>
      <c r="E3" t="str">
        <f>VLOOKUP(A3,HOP!A:L,12,0)</f>
        <v>210.00</v>
      </c>
      <c r="F3" t="str">
        <f>VLOOKUP(A3,HOP!A:C,3,0)</f>
        <v>2419751</v>
      </c>
      <c r="G3">
        <f t="shared" ref="G3:G11" si="0">D3-E3</f>
        <v>0</v>
      </c>
      <c r="H3" t="str">
        <f t="shared" ref="H3:H11" si="1">$H$1&amp;F3</f>
        <v>，2419751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118</v>
      </c>
      <c r="E4" t="str">
        <f>VLOOKUP(A4,HOP!A:L,12,0)</f>
        <v>118.00</v>
      </c>
      <c r="F4" t="str">
        <f>VLOOKUP(A4,HOP!A:C,3,0)</f>
        <v>2420160</v>
      </c>
      <c r="G4">
        <f t="shared" si="0"/>
        <v>0</v>
      </c>
      <c r="H4" t="str">
        <f t="shared" si="1"/>
        <v>，2420160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290</v>
      </c>
      <c r="E5" t="str">
        <f>VLOOKUP(A5,HOP!A:L,12,0)</f>
        <v>290.00</v>
      </c>
      <c r="F5" t="str">
        <f>VLOOKUP(A5,HOP!A:C,3,0)</f>
        <v>2419187</v>
      </c>
      <c r="G5">
        <f t="shared" si="0"/>
        <v>0</v>
      </c>
      <c r="H5" t="str">
        <f t="shared" si="1"/>
        <v>，2419187</v>
      </c>
      <c r="I5" t="str">
        <f>VLOOKUP(A5,HOP!A:T,20,0)</f>
        <v>直采</v>
      </c>
    </row>
    <row r="6" ht="14.25" customHeight="1" spans="1:9">
      <c r="A6" s="6" t="s">
        <v>111</v>
      </c>
      <c r="B6" s="7" t="s">
        <v>78</v>
      </c>
      <c r="C6" s="7" t="s">
        <v>80</v>
      </c>
      <c r="D6" s="3">
        <v>338</v>
      </c>
      <c r="E6" t="str">
        <f>VLOOKUP(A6,HOP!A:L,12,0)</f>
        <v>338.00</v>
      </c>
      <c r="F6" t="str">
        <f>VLOOKUP(A6,HOP!A:C,3,0)</f>
        <v>2419343</v>
      </c>
      <c r="G6">
        <f t="shared" si="0"/>
        <v>0</v>
      </c>
      <c r="H6" t="str">
        <f t="shared" si="1"/>
        <v>，2419343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313</v>
      </c>
      <c r="E7" t="str">
        <f>VLOOKUP(A7,HOP!A:L,12,0)</f>
        <v>313.00</v>
      </c>
      <c r="F7" t="str">
        <f>VLOOKUP(A7,HOP!A:C,3,0)</f>
        <v>2420148</v>
      </c>
      <c r="G7">
        <f t="shared" si="0"/>
        <v>0</v>
      </c>
      <c r="H7" t="str">
        <f t="shared" si="1"/>
        <v>，2420148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79</v>
      </c>
      <c r="C8" s="7" t="s">
        <v>80</v>
      </c>
      <c r="D8" s="3">
        <v>137</v>
      </c>
      <c r="E8" t="str">
        <f>VLOOKUP(A8,HOP!A:L,12,0)</f>
        <v>137.00</v>
      </c>
      <c r="F8" t="str">
        <f>VLOOKUP(A8,HOP!A:C,3,0)</f>
        <v>2420156</v>
      </c>
      <c r="G8">
        <f t="shared" si="0"/>
        <v>0</v>
      </c>
      <c r="H8" t="str">
        <f t="shared" si="1"/>
        <v>，2420156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79</v>
      </c>
      <c r="C9" s="7" t="s">
        <v>80</v>
      </c>
      <c r="D9" s="3">
        <v>715</v>
      </c>
      <c r="E9" t="str">
        <f>VLOOKUP(A9,HOP!A:L,12,0)</f>
        <v>715.00</v>
      </c>
      <c r="F9" t="str">
        <f>VLOOKUP(A9,HOP!A:C,3,0)</f>
        <v>2420116</v>
      </c>
      <c r="G9">
        <f t="shared" si="0"/>
        <v>0</v>
      </c>
      <c r="H9" t="str">
        <f t="shared" si="1"/>
        <v>，2420116</v>
      </c>
      <c r="I9" t="str">
        <f>VLOOKUP(A9,HOP!A:T,20,0)</f>
        <v>直连</v>
      </c>
    </row>
    <row r="10" ht="14.25" customHeight="1" spans="1:9">
      <c r="A10" s="6" t="s">
        <v>140</v>
      </c>
      <c r="B10" s="7" t="s">
        <v>79</v>
      </c>
      <c r="C10" s="7" t="s">
        <v>80</v>
      </c>
      <c r="D10" s="3">
        <v>184</v>
      </c>
      <c r="E10" t="str">
        <f>VLOOKUP(A10,HOP!A:L,12,0)</f>
        <v>184.00</v>
      </c>
      <c r="F10" t="str">
        <f>VLOOKUP(A10,HOP!A:C,3,0)</f>
        <v>2420194</v>
      </c>
      <c r="G10">
        <f t="shared" si="0"/>
        <v>0</v>
      </c>
      <c r="H10" t="str">
        <f t="shared" si="1"/>
        <v>，2420194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79</v>
      </c>
      <c r="C11" s="7" t="s">
        <v>80</v>
      </c>
      <c r="D11" s="3">
        <v>754</v>
      </c>
      <c r="E11" t="str">
        <f>VLOOKUP(A11,HOP!A:L,12,0)</f>
        <v>754.00</v>
      </c>
      <c r="F11" t="str">
        <f>VLOOKUP(A11,HOP!A:C,3,0)</f>
        <v>2420086</v>
      </c>
      <c r="G11">
        <f t="shared" si="0"/>
        <v>0</v>
      </c>
      <c r="H11" t="str">
        <f t="shared" si="1"/>
        <v>，2420086</v>
      </c>
      <c r="I11" t="str">
        <f>VLOOKUP(A11,HOP!A:T,20,0)</f>
        <v>直连</v>
      </c>
    </row>
    <row r="13" spans="4:4">
      <c r="D13" s="3">
        <f>SUM(D2:D12)</f>
        <v>3196</v>
      </c>
    </row>
    <row r="14" ht="14.25" spans="4:4">
      <c r="D14" s="8" t="s">
        <v>22</v>
      </c>
    </row>
    <row r="17" spans="1:3">
      <c r="A17" t="s">
        <v>166</v>
      </c>
      <c r="C17">
        <v>290</v>
      </c>
    </row>
    <row r="18" spans="1:3">
      <c r="A18" t="s">
        <v>167</v>
      </c>
      <c r="C18">
        <v>2906</v>
      </c>
    </row>
    <row r="19" spans="1:3">
      <c r="A19" s="5" t="s">
        <v>168</v>
      </c>
      <c r="C19">
        <f>SUM(C17:C18)</f>
        <v>3196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169</v>
      </c>
      <c r="B1" s="2" t="s">
        <v>170</v>
      </c>
      <c r="C1" s="2" t="s">
        <v>171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</row>
    <row r="2" s="1" customFormat="1" spans="1:20">
      <c r="A2" s="1" t="s">
        <v>102</v>
      </c>
      <c r="B2" s="1" t="s">
        <v>106</v>
      </c>
      <c r="C2" s="1" t="s">
        <v>185</v>
      </c>
      <c r="D2" s="1" t="s">
        <v>186</v>
      </c>
      <c r="E2" s="1" t="s">
        <v>105</v>
      </c>
      <c r="F2" s="1" t="s">
        <v>79</v>
      </c>
      <c r="G2" s="1" t="s">
        <v>80</v>
      </c>
      <c r="H2" s="1" t="s">
        <v>187</v>
      </c>
      <c r="I2" s="1" t="s">
        <v>188</v>
      </c>
      <c r="J2" s="1" t="s">
        <v>189</v>
      </c>
      <c r="K2" s="1" t="s">
        <v>188</v>
      </c>
      <c r="L2" s="1" t="s">
        <v>188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72</v>
      </c>
      <c r="S2" s="1" t="s">
        <v>34</v>
      </c>
      <c r="T2" s="1" t="s">
        <v>194</v>
      </c>
    </row>
    <row r="3" s="1" customFormat="1" spans="1:20">
      <c r="A3" s="1" t="s">
        <v>111</v>
      </c>
      <c r="B3" s="1" t="s">
        <v>106</v>
      </c>
      <c r="C3" s="1" t="s">
        <v>195</v>
      </c>
      <c r="D3" s="1" t="s">
        <v>196</v>
      </c>
      <c r="E3" s="1" t="s">
        <v>114</v>
      </c>
      <c r="F3" s="1" t="s">
        <v>78</v>
      </c>
      <c r="G3" s="1" t="s">
        <v>80</v>
      </c>
      <c r="H3" s="1" t="s">
        <v>187</v>
      </c>
      <c r="I3" s="1" t="s">
        <v>197</v>
      </c>
      <c r="J3" s="1" t="s">
        <v>189</v>
      </c>
      <c r="K3" s="1" t="s">
        <v>197</v>
      </c>
      <c r="L3" s="1" t="s">
        <v>197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198</v>
      </c>
      <c r="R3" s="1" t="s">
        <v>72</v>
      </c>
      <c r="S3" s="1" t="s">
        <v>34</v>
      </c>
      <c r="T3" s="1" t="s">
        <v>199</v>
      </c>
    </row>
    <row r="4" s="1" customFormat="1" spans="1:20">
      <c r="A4" s="1" t="s">
        <v>70</v>
      </c>
      <c r="B4" s="1" t="s">
        <v>78</v>
      </c>
      <c r="C4" s="1" t="s">
        <v>200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187</v>
      </c>
      <c r="I4" s="1" t="s">
        <v>201</v>
      </c>
      <c r="J4" s="1" t="s">
        <v>189</v>
      </c>
      <c r="K4" s="1" t="s">
        <v>201</v>
      </c>
      <c r="L4" s="1" t="s">
        <v>201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202</v>
      </c>
      <c r="R4" s="1" t="s">
        <v>72</v>
      </c>
      <c r="S4" s="1" t="s">
        <v>34</v>
      </c>
      <c r="T4" s="1" t="s">
        <v>199</v>
      </c>
    </row>
    <row r="5" s="1" customFormat="1" spans="1:20">
      <c r="A5" s="1" t="s">
        <v>203</v>
      </c>
      <c r="B5" s="1" t="s">
        <v>79</v>
      </c>
      <c r="C5" s="1" t="s">
        <v>204</v>
      </c>
      <c r="D5" s="1" t="s">
        <v>205</v>
      </c>
      <c r="E5" s="1" t="s">
        <v>206</v>
      </c>
      <c r="F5" s="1" t="s">
        <v>79</v>
      </c>
      <c r="G5" s="1" t="s">
        <v>80</v>
      </c>
      <c r="H5" s="1" t="s">
        <v>187</v>
      </c>
      <c r="I5" s="1" t="s">
        <v>191</v>
      </c>
      <c r="J5" s="1" t="s">
        <v>189</v>
      </c>
      <c r="K5" s="1" t="s">
        <v>191</v>
      </c>
      <c r="L5" s="1" t="s">
        <v>191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207</v>
      </c>
      <c r="R5" s="1" t="s">
        <v>72</v>
      </c>
      <c r="S5" s="1" t="s">
        <v>34</v>
      </c>
      <c r="T5" s="1" t="s">
        <v>199</v>
      </c>
    </row>
    <row r="6" s="1" customFormat="1" spans="1:20">
      <c r="A6" s="1" t="s">
        <v>86</v>
      </c>
      <c r="B6" s="1" t="s">
        <v>79</v>
      </c>
      <c r="C6" s="1" t="s">
        <v>208</v>
      </c>
      <c r="D6" s="1" t="s">
        <v>88</v>
      </c>
      <c r="E6" s="1" t="s">
        <v>89</v>
      </c>
      <c r="F6" s="1" t="s">
        <v>79</v>
      </c>
      <c r="G6" s="1" t="s">
        <v>80</v>
      </c>
      <c r="H6" s="1" t="s">
        <v>187</v>
      </c>
      <c r="I6" s="1" t="s">
        <v>209</v>
      </c>
      <c r="J6" s="1" t="s">
        <v>189</v>
      </c>
      <c r="K6" s="1" t="s">
        <v>209</v>
      </c>
      <c r="L6" s="1" t="s">
        <v>209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210</v>
      </c>
      <c r="R6" s="1" t="s">
        <v>72</v>
      </c>
      <c r="S6" s="1" t="s">
        <v>34</v>
      </c>
      <c r="T6" s="1" t="s">
        <v>199</v>
      </c>
    </row>
    <row r="7" s="1" customFormat="1" spans="1:20">
      <c r="A7" s="1" t="s">
        <v>147</v>
      </c>
      <c r="B7" s="1" t="s">
        <v>79</v>
      </c>
      <c r="C7" s="1" t="s">
        <v>211</v>
      </c>
      <c r="D7" s="1" t="s">
        <v>149</v>
      </c>
      <c r="E7" s="1" t="s">
        <v>150</v>
      </c>
      <c r="F7" s="1" t="s">
        <v>79</v>
      </c>
      <c r="G7" s="1" t="s">
        <v>80</v>
      </c>
      <c r="H7" s="1" t="s">
        <v>187</v>
      </c>
      <c r="I7" s="1" t="s">
        <v>212</v>
      </c>
      <c r="J7" s="1" t="s">
        <v>189</v>
      </c>
      <c r="K7" s="1" t="s">
        <v>212</v>
      </c>
      <c r="L7" s="1" t="s">
        <v>212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213</v>
      </c>
      <c r="R7" s="1" t="s">
        <v>72</v>
      </c>
      <c r="S7" s="1" t="s">
        <v>34</v>
      </c>
      <c r="T7" s="1" t="s">
        <v>199</v>
      </c>
    </row>
    <row r="8" s="1" customFormat="1" spans="1:20">
      <c r="A8" s="1" t="s">
        <v>132</v>
      </c>
      <c r="B8" s="1" t="s">
        <v>79</v>
      </c>
      <c r="C8" s="1" t="s">
        <v>214</v>
      </c>
      <c r="D8" s="1" t="s">
        <v>134</v>
      </c>
      <c r="E8" s="1" t="s">
        <v>135</v>
      </c>
      <c r="F8" s="1" t="s">
        <v>79</v>
      </c>
      <c r="G8" s="1" t="s">
        <v>80</v>
      </c>
      <c r="H8" s="1" t="s">
        <v>187</v>
      </c>
      <c r="I8" s="1" t="s">
        <v>215</v>
      </c>
      <c r="J8" s="1" t="s">
        <v>189</v>
      </c>
      <c r="K8" s="1" t="s">
        <v>215</v>
      </c>
      <c r="L8" s="1" t="s">
        <v>215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216</v>
      </c>
      <c r="R8" s="1" t="s">
        <v>72</v>
      </c>
      <c r="S8" s="1" t="s">
        <v>34</v>
      </c>
      <c r="T8" s="1" t="s">
        <v>199</v>
      </c>
    </row>
    <row r="9" s="1" customFormat="1" spans="1:20">
      <c r="A9" s="1" t="s">
        <v>119</v>
      </c>
      <c r="B9" s="1" t="s">
        <v>79</v>
      </c>
      <c r="C9" s="1" t="s">
        <v>217</v>
      </c>
      <c r="D9" s="1" t="s">
        <v>121</v>
      </c>
      <c r="E9" s="1" t="s">
        <v>122</v>
      </c>
      <c r="F9" s="1" t="s">
        <v>79</v>
      </c>
      <c r="G9" s="1" t="s">
        <v>80</v>
      </c>
      <c r="H9" s="1" t="s">
        <v>187</v>
      </c>
      <c r="I9" s="1" t="s">
        <v>218</v>
      </c>
      <c r="J9" s="1" t="s">
        <v>189</v>
      </c>
      <c r="K9" s="1" t="s">
        <v>218</v>
      </c>
      <c r="L9" s="1" t="s">
        <v>218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219</v>
      </c>
      <c r="R9" s="1" t="s">
        <v>72</v>
      </c>
      <c r="S9" s="1" t="s">
        <v>34</v>
      </c>
      <c r="T9" s="1" t="s">
        <v>199</v>
      </c>
    </row>
    <row r="10" s="1" customFormat="1" spans="1:20">
      <c r="A10" s="1" t="s">
        <v>127</v>
      </c>
      <c r="B10" s="1" t="s">
        <v>79</v>
      </c>
      <c r="C10" s="1" t="s">
        <v>220</v>
      </c>
      <c r="D10" s="1" t="s">
        <v>221</v>
      </c>
      <c r="E10" s="1" t="s">
        <v>130</v>
      </c>
      <c r="F10" s="1" t="s">
        <v>79</v>
      </c>
      <c r="G10" s="1" t="s">
        <v>80</v>
      </c>
      <c r="H10" s="1" t="s">
        <v>187</v>
      </c>
      <c r="I10" s="1" t="s">
        <v>201</v>
      </c>
      <c r="J10" s="1" t="s">
        <v>189</v>
      </c>
      <c r="K10" s="1" t="s">
        <v>201</v>
      </c>
      <c r="L10" s="1" t="s">
        <v>201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222</v>
      </c>
      <c r="R10" s="1" t="s">
        <v>72</v>
      </c>
      <c r="S10" s="1" t="s">
        <v>34</v>
      </c>
      <c r="T10" s="1" t="s">
        <v>199</v>
      </c>
    </row>
    <row r="11" s="1" customFormat="1" spans="1:20">
      <c r="A11" s="1" t="s">
        <v>94</v>
      </c>
      <c r="B11" s="1" t="s">
        <v>79</v>
      </c>
      <c r="C11" s="1" t="s">
        <v>223</v>
      </c>
      <c r="D11" s="1" t="s">
        <v>224</v>
      </c>
      <c r="E11" s="1" t="s">
        <v>97</v>
      </c>
      <c r="F11" s="1" t="s">
        <v>79</v>
      </c>
      <c r="G11" s="1" t="s">
        <v>80</v>
      </c>
      <c r="H11" s="1" t="s">
        <v>187</v>
      </c>
      <c r="I11" s="1" t="s">
        <v>225</v>
      </c>
      <c r="J11" s="1" t="s">
        <v>189</v>
      </c>
      <c r="K11" s="1" t="s">
        <v>225</v>
      </c>
      <c r="L11" s="1" t="s">
        <v>225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226</v>
      </c>
      <c r="R11" s="1" t="s">
        <v>72</v>
      </c>
      <c r="S11" s="1" t="s">
        <v>34</v>
      </c>
      <c r="T11" s="1" t="s">
        <v>199</v>
      </c>
    </row>
    <row r="12" s="1" customFormat="1" spans="1:20">
      <c r="A12" s="1" t="s">
        <v>140</v>
      </c>
      <c r="B12" s="1" t="s">
        <v>79</v>
      </c>
      <c r="C12" s="1" t="s">
        <v>227</v>
      </c>
      <c r="D12" s="1" t="s">
        <v>142</v>
      </c>
      <c r="E12" s="1" t="s">
        <v>143</v>
      </c>
      <c r="F12" s="1" t="s">
        <v>79</v>
      </c>
      <c r="G12" s="1" t="s">
        <v>80</v>
      </c>
      <c r="H12" s="1" t="s">
        <v>187</v>
      </c>
      <c r="I12" s="1" t="s">
        <v>228</v>
      </c>
      <c r="J12" s="1" t="s">
        <v>189</v>
      </c>
      <c r="K12" s="1" t="s">
        <v>228</v>
      </c>
      <c r="L12" s="1" t="s">
        <v>228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229</v>
      </c>
      <c r="R12" s="1" t="s">
        <v>72</v>
      </c>
      <c r="S12" s="1" t="s">
        <v>34</v>
      </c>
      <c r="T12" s="1" t="s">
        <v>199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2022-02-18T03:00:35Z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E086856C9F95429982CA6A78686CACE5</vt:lpwstr>
  </property>
</Properties>
</file>