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</definedName>
  </definedNames>
  <calcPr calcId="144525"/>
</workbook>
</file>

<file path=xl/sharedStrings.xml><?xml version="1.0" encoding="utf-8"?>
<sst xmlns="http://schemas.openxmlformats.org/spreadsheetml/2006/main" count="1429" uniqueCount="365">
  <si>
    <t>去哪儿网酒店预付对账单</t>
  </si>
  <si>
    <t>供应商名称：</t>
  </si>
  <si>
    <t>遇见时光</t>
  </si>
  <si>
    <t>结算周期：</t>
  </si>
  <si>
    <t>2022-02-16至2022-02-17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</si>
  <si>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</si>
  <si>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</si>
  <si>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</si>
  <si>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</si>
  <si>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</si>
  <si>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</si>
  <si>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</si>
  <si>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</si>
  <si>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</si>
  <si>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</si>
  <si>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</si>
  <si>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</si>
  <si>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</si>
  <si>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</si>
  <si>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</si>
  <si>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¥4,295.00</t>
  </si>
  <si>
    <t>¥566.00</t>
  </si>
  <si>
    <t>¥3,729.00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</si>
  <si>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</si>
  <si>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</si>
  <si>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</si>
  <si>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</si>
  <si>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</si>
  <si>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</si>
  <si>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</si>
  <si>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</si>
  <si>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</si>
  <si>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</si>
  <si>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</si>
  <si>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</si>
  <si>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</si>
  <si>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</si>
  <si>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</si>
  <si>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</si>
  <si>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</si>
  <si>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</si>
  <si>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</si>
  <si>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</si>
  <si>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</si>
  <si>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</si>
  <si>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</si>
  <si>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</si>
  <si>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</si>
  <si>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</si>
  <si>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</si>
  <si>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</si>
  <si>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</si>
  <si>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</si>
  <si>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</si>
  <si>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</si>
  <si>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</si>
  <si>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</si>
  <si>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</si>
  <si>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</si>
  <si>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</si>
  <si>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</si>
  <si>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</si>
  <si>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</si>
  <si>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</si>
  <si>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</si>
  <si>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</si>
  <si>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</si>
  <si>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</si>
  <si>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</si>
  <si>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102910148938</t>
  </si>
  <si>
    <t>酒店预付</t>
  </si>
  <si>
    <t>否</t>
  </si>
  <si>
    <t>普通</t>
  </si>
  <si>
    <t>417368882</t>
  </si>
  <si>
    <t>简阳逸居酒店</t>
  </si>
  <si>
    <t>1616855</t>
  </si>
  <si>
    <t>蹇晶星</t>
  </si>
  <si>
    <t>2022-02-16</t>
  </si>
  <si>
    <t>2022-02-17</t>
  </si>
  <si>
    <t>¥63.00</t>
  </si>
  <si>
    <t>¥9.00</t>
  </si>
  <si>
    <t>¥54.00</t>
  </si>
  <si>
    <t>单间</t>
  </si>
  <si>
    <t>WEBSITE</t>
  </si>
  <si>
    <t>102910172601</t>
  </si>
  <si>
    <t>417368900</t>
  </si>
  <si>
    <t>速8酒店(菏泽火车站中华路店)</t>
  </si>
  <si>
    <t>张成龙</t>
  </si>
  <si>
    <t>¥96.00</t>
  </si>
  <si>
    <t>¥13.00</t>
  </si>
  <si>
    <t>¥83.00</t>
  </si>
  <si>
    <t>舒享大床房</t>
  </si>
  <si>
    <t>102910191664</t>
  </si>
  <si>
    <t>417369143</t>
  </si>
  <si>
    <t>辽源华庭酒店</t>
  </si>
  <si>
    <t>徐海</t>
  </si>
  <si>
    <t>¥129.00</t>
  </si>
  <si>
    <t>¥17.00</t>
  </si>
  <si>
    <t>¥112.00</t>
  </si>
  <si>
    <t>普通双床间</t>
  </si>
  <si>
    <t>102910538784</t>
  </si>
  <si>
    <t>284944630</t>
  </si>
  <si>
    <t>维也纳酒店(长沙IFS国金中心店)</t>
  </si>
  <si>
    <t>聂朝阳</t>
  </si>
  <si>
    <t>¥260.00</t>
  </si>
  <si>
    <t>¥34.00</t>
  </si>
  <si>
    <t>¥226.00</t>
  </si>
  <si>
    <t>商务双床房</t>
  </si>
  <si>
    <t>102910559697</t>
  </si>
  <si>
    <t>275069031</t>
  </si>
  <si>
    <t>索菲罗兰酒店(深圳华强北店)</t>
  </si>
  <si>
    <t>吴玉琼</t>
  </si>
  <si>
    <t>¥155.00</t>
  </si>
  <si>
    <t>¥21.00</t>
  </si>
  <si>
    <t>¥134.00</t>
  </si>
  <si>
    <t>雅致单房</t>
  </si>
  <si>
    <t>102910778917</t>
  </si>
  <si>
    <t>288754489</t>
  </si>
  <si>
    <t>开远滇南大酒店</t>
  </si>
  <si>
    <t>白滢</t>
  </si>
  <si>
    <t>¥119.00</t>
  </si>
  <si>
    <t>¥16.00</t>
  </si>
  <si>
    <t>¥103.00</t>
  </si>
  <si>
    <t>特惠大床房</t>
  </si>
  <si>
    <t>102910804406</t>
  </si>
  <si>
    <t>417370361</t>
  </si>
  <si>
    <t>南安龙腾酒店</t>
  </si>
  <si>
    <t>谢小芳</t>
  </si>
  <si>
    <t>¥197.00</t>
  </si>
  <si>
    <t>¥26.00</t>
  </si>
  <si>
    <t>¥171.00</t>
  </si>
  <si>
    <t>标准大床房</t>
  </si>
  <si>
    <t>102910868525</t>
  </si>
  <si>
    <t>293479300</t>
  </si>
  <si>
    <t>陇南建邦精品酒店</t>
  </si>
  <si>
    <t>何晓博|刘鑫轩|吴利君</t>
  </si>
  <si>
    <t>¥540.00</t>
  </si>
  <si>
    <t>¥66.00</t>
  </si>
  <si>
    <t>¥474.00</t>
  </si>
  <si>
    <t>精品单人间</t>
  </si>
  <si>
    <t>102910888225</t>
  </si>
  <si>
    <t>417370442</t>
  </si>
  <si>
    <t>南昌江汇精品酒店</t>
  </si>
  <si>
    <t>杨亚男</t>
  </si>
  <si>
    <t>¥102.00</t>
  </si>
  <si>
    <t>¥14.00</t>
  </si>
  <si>
    <t>¥88.00</t>
  </si>
  <si>
    <t>特惠单间</t>
  </si>
  <si>
    <t>102910893076</t>
  </si>
  <si>
    <t>268943621</t>
  </si>
  <si>
    <t>上海泓颐精品酒店</t>
  </si>
  <si>
    <t>程佃辉</t>
  </si>
  <si>
    <t>¥106.00</t>
  </si>
  <si>
    <t>¥92.00</t>
  </si>
  <si>
    <t>102910918036</t>
  </si>
  <si>
    <t>268958480</t>
  </si>
  <si>
    <t>斯维登度假公寓(成都理工大学店)</t>
  </si>
  <si>
    <t>龚铭</t>
  </si>
  <si>
    <t>¥137.00</t>
  </si>
  <si>
    <t>¥18.00</t>
  </si>
  <si>
    <t>北欧清新大床房</t>
  </si>
  <si>
    <t>102910955363</t>
  </si>
  <si>
    <t>417370688</t>
  </si>
  <si>
    <t>派柏云·酒店(哈密伊州区政府店)</t>
  </si>
  <si>
    <t>祝攀登</t>
  </si>
  <si>
    <t>¥15.00</t>
  </si>
  <si>
    <t>¥97.00</t>
  </si>
  <si>
    <t>大床房</t>
  </si>
  <si>
    <t>102910964810</t>
  </si>
  <si>
    <t>298078849</t>
  </si>
  <si>
    <t>兰州安景园宾馆</t>
  </si>
  <si>
    <t>达瓦加加</t>
  </si>
  <si>
    <t>¥75.00</t>
  </si>
  <si>
    <t>¥10.00</t>
  </si>
  <si>
    <t>¥65.00</t>
  </si>
  <si>
    <t>102910970635</t>
  </si>
  <si>
    <t>268948946</t>
  </si>
  <si>
    <t>维也纳酒店(深圳龙胜地铁站店)</t>
  </si>
  <si>
    <t>江伟杰</t>
  </si>
  <si>
    <t>¥279.00</t>
  </si>
  <si>
    <t>¥37.00</t>
  </si>
  <si>
    <t>¥242.00</t>
  </si>
  <si>
    <t>豪华大床房</t>
  </si>
  <si>
    <t>102910979014</t>
  </si>
  <si>
    <t>271512980</t>
  </si>
  <si>
    <t>湘潭御花苑大酒店</t>
  </si>
  <si>
    <t>黄发磊</t>
  </si>
  <si>
    <t>¥147.00</t>
  </si>
  <si>
    <t>¥20.00</t>
  </si>
  <si>
    <t>¥127.00</t>
  </si>
  <si>
    <t>标准单人间</t>
  </si>
  <si>
    <t>102908266974</t>
  </si>
  <si>
    <t>288646495</t>
  </si>
  <si>
    <t>佛山金亭主题宾馆</t>
  </si>
  <si>
    <t>刘登伟</t>
  </si>
  <si>
    <t>2022-02-14</t>
  </si>
  <si>
    <t>¥291.00</t>
  </si>
  <si>
    <t>¥39.00</t>
  </si>
  <si>
    <t>¥252.00</t>
  </si>
  <si>
    <t>舒适大床房</t>
  </si>
  <si>
    <t>102910061094</t>
  </si>
  <si>
    <t>417369011</t>
  </si>
  <si>
    <t>临洮华城大酒店</t>
  </si>
  <si>
    <t>赵行初</t>
  </si>
  <si>
    <t>¥170.00</t>
  </si>
  <si>
    <t>¥23.00</t>
  </si>
  <si>
    <t>102910151431</t>
  </si>
  <si>
    <t>417370343</t>
  </si>
  <si>
    <t>南江和平饭店</t>
  </si>
  <si>
    <t>张建君</t>
  </si>
  <si>
    <t>¥230.00</t>
  </si>
  <si>
    <t>¥30.00</t>
  </si>
  <si>
    <t>¥200.00</t>
  </si>
  <si>
    <t>102910162034</t>
  </si>
  <si>
    <t>288646837</t>
  </si>
  <si>
    <t>南昌滕王阁酒店</t>
  </si>
  <si>
    <t>方洪伟</t>
  </si>
  <si>
    <t>¥150.00</t>
  </si>
  <si>
    <t>¥130.00</t>
  </si>
  <si>
    <t>标准双床房</t>
  </si>
  <si>
    <t>102910172660</t>
  </si>
  <si>
    <t>297973438</t>
  </si>
  <si>
    <t>沙雅金帝商务宾馆</t>
  </si>
  <si>
    <t>王志超</t>
  </si>
  <si>
    <t>¥128.00</t>
  </si>
  <si>
    <t>¥111.00</t>
  </si>
  <si>
    <t>普通标间</t>
  </si>
  <si>
    <t>102910448371</t>
  </si>
  <si>
    <t>268929440</t>
  </si>
  <si>
    <t>庆阳柏雅酒店</t>
  </si>
  <si>
    <t>白皎洁</t>
  </si>
  <si>
    <t>¥224.00</t>
  </si>
  <si>
    <t>¥194.00</t>
  </si>
  <si>
    <t>102910604481</t>
  </si>
  <si>
    <t>李泽锋</t>
  </si>
  <si>
    <t>¥180.00</t>
  </si>
  <si>
    <t>¥24.00</t>
  </si>
  <si>
    <t>¥156.00</t>
  </si>
  <si>
    <t>102910883424</t>
  </si>
  <si>
    <t>417368948</t>
  </si>
  <si>
    <t>登封瑟维斯万度酒店</t>
  </si>
  <si>
    <t>龚顺斌</t>
  </si>
  <si>
    <t>¥115.00</t>
  </si>
  <si>
    <t>¥100.00</t>
  </si>
  <si>
    <t>豪华标准间</t>
  </si>
  <si>
    <t>102910956751</t>
  </si>
  <si>
    <t>288624886</t>
  </si>
  <si>
    <t>阳江安达曼酒店</t>
  </si>
  <si>
    <t>胡争斌</t>
  </si>
  <si>
    <t>¥290.00</t>
  </si>
  <si>
    <t>¥38.00</t>
  </si>
  <si>
    <t>豪华单人间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</si>
  <si>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</si>
  <si>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</si>
  <si>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</si>
  <si>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</si>
  <si>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</si>
  <si>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</si>
  <si>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</si>
  <si>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</si>
  <si>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</si>
  <si>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</si>
  <si>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</si>
  <si>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A220218110457481</t>
  </si>
  <si>
    <r>
      <t>总计：</t>
    </r>
    <r>
      <rPr>
        <sz val="10"/>
        <rFont val="Arial"/>
        <charset val="134"/>
      </rPr>
      <t>3729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</si>
  <si>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</si>
  <si>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</si>
  <si>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</si>
  <si>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</si>
  <si>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</si>
  <si>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</si>
  <si>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</si>
  <si>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</si>
  <si>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</si>
  <si>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</si>
  <si>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</si>
  <si>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</si>
  <si>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</si>
  <si>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</si>
  <si>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</si>
  <si>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</si>
  <si>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2419061</t>
  </si>
  <si>
    <t>--</t>
  </si>
  <si>
    <t>252.00</t>
  </si>
  <si>
    <t>RMB</t>
  </si>
  <si>
    <t>0</t>
  </si>
  <si>
    <t>0.00</t>
  </si>
  <si>
    <t>龙卷风国内直连</t>
  </si>
  <si>
    <t>2022-02-14 11:30:32</t>
  </si>
  <si>
    <t>汇智国际旅游发展有限公司</t>
  </si>
  <si>
    <t>直连</t>
  </si>
  <si>
    <t>2419723</t>
  </si>
  <si>
    <t>54.00</t>
  </si>
  <si>
    <t>2022-02-16 04:13:09</t>
  </si>
  <si>
    <t>2419906</t>
  </si>
  <si>
    <t>194.00</t>
  </si>
  <si>
    <t>2022-02-16 14:10:44</t>
  </si>
  <si>
    <t>2419950</t>
  </si>
  <si>
    <t>171.00</t>
  </si>
  <si>
    <t>2022-02-16 15:35:40</t>
  </si>
  <si>
    <t>2419962</t>
  </si>
  <si>
    <t>登封万度商务酒店</t>
  </si>
  <si>
    <t>100.00</t>
  </si>
  <si>
    <t>2022-02-16 15:53:38</t>
  </si>
  <si>
    <t>2419983</t>
  </si>
  <si>
    <t>103.00</t>
  </si>
  <si>
    <t>2022-02-16 16:27:02</t>
  </si>
  <si>
    <t>2420003</t>
  </si>
  <si>
    <t>哈密花苑酒店</t>
  </si>
  <si>
    <t>97.00</t>
  </si>
  <si>
    <t>2022-02-16 17:06:05</t>
  </si>
  <si>
    <t>2420011</t>
  </si>
  <si>
    <t>156.00</t>
  </si>
  <si>
    <t>2022-02-16 17:23:34</t>
  </si>
  <si>
    <t>2420012</t>
  </si>
  <si>
    <t>127.00</t>
  </si>
  <si>
    <t>2022-02-16 17:26:16</t>
  </si>
  <si>
    <t>2420015</t>
  </si>
  <si>
    <t>112.00</t>
  </si>
  <si>
    <t>2022-02-16 17:28:33</t>
  </si>
  <si>
    <t>2420017</t>
  </si>
  <si>
    <t>130.00</t>
  </si>
  <si>
    <t>2022-02-16 17:31:56</t>
  </si>
  <si>
    <t>2420023</t>
  </si>
  <si>
    <t>88.00</t>
  </si>
  <si>
    <t>2022-02-16 17:36:56</t>
  </si>
  <si>
    <t>2420026</t>
  </si>
  <si>
    <t>200.00</t>
  </si>
  <si>
    <t>2022-02-16 17:39:51</t>
  </si>
  <si>
    <t>2420027</t>
  </si>
  <si>
    <t>维也纳酒店（深圳龙胜地铁站店）</t>
  </si>
  <si>
    <t>242.00</t>
  </si>
  <si>
    <t>2022-02-16 17:39:01</t>
  </si>
  <si>
    <t>2420034</t>
  </si>
  <si>
    <t>147.00</t>
  </si>
  <si>
    <t>2022-02-16 17:50:59</t>
  </si>
  <si>
    <t>2420035</t>
  </si>
  <si>
    <t>何晓博,刘鑫轩,吴利君</t>
  </si>
  <si>
    <t>474.00</t>
  </si>
  <si>
    <t>2022-02-16 17:52:48</t>
  </si>
  <si>
    <t>2420036</t>
  </si>
  <si>
    <t>119.00</t>
  </si>
  <si>
    <t>2022-02-16 17:53:08</t>
  </si>
  <si>
    <t>2420056</t>
  </si>
  <si>
    <t>2022-02-16 18:18:43</t>
  </si>
  <si>
    <t>2420080</t>
  </si>
  <si>
    <t>速8酒店（菏泽火车站中华路店）</t>
  </si>
  <si>
    <t>83.00</t>
  </si>
  <si>
    <t>2022-02-16 19:08:04</t>
  </si>
  <si>
    <t>2420088</t>
  </si>
  <si>
    <t>65.00</t>
  </si>
  <si>
    <t>2022-02-16 19:31:12</t>
  </si>
  <si>
    <t>2420129</t>
  </si>
  <si>
    <t>111.00</t>
  </si>
  <si>
    <t>2022-02-16 20:54:08</t>
  </si>
  <si>
    <t>2420130</t>
  </si>
  <si>
    <t>92.00</t>
  </si>
  <si>
    <t>2022-02-16 20:56:10</t>
  </si>
  <si>
    <t>2420164</t>
  </si>
  <si>
    <t>维也纳酒店(长沙IFS国金中心店）</t>
  </si>
  <si>
    <t>226.00</t>
  </si>
  <si>
    <t>2022-02-16 21:53:24</t>
  </si>
  <si>
    <t>2420180</t>
  </si>
  <si>
    <t>134.00</t>
  </si>
  <si>
    <t>2022-02-16 22:17:08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</si>
</sst>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30" borderId="1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35" fillId="34" borderId="17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3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137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77</v>
      </c>
      <c r="O11" s="7" t="s">
        <v>77</v>
      </c>
      <c r="P11" s="7" t="s">
        <v>78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145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123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155</v>
      </c>
      <c r="H12" s="7" t="s">
        <v>156</v>
      </c>
      <c r="I12" s="7" t="s">
        <v>75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77</v>
      </c>
      <c r="O12" s="7" t="s">
        <v>77</v>
      </c>
      <c r="P12" s="7" t="s">
        <v>78</v>
      </c>
      <c r="Q12" s="7"/>
      <c r="R12" s="11" t="s">
        <v>158</v>
      </c>
      <c r="S12" s="12" t="s">
        <v>19</v>
      </c>
      <c r="T12" s="7"/>
      <c r="U12" s="11" t="s">
        <v>19</v>
      </c>
      <c r="V12" s="11" t="s">
        <v>158</v>
      </c>
      <c r="W12" s="12" t="s">
        <v>159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120</v>
      </c>
      <c r="AD12" t="s">
        <v>6</v>
      </c>
      <c r="AE12" t="s">
        <v>160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161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162</v>
      </c>
      <c r="H13" s="7" t="s">
        <v>163</v>
      </c>
      <c r="I13" s="7" t="s">
        <v>75</v>
      </c>
      <c r="J13" s="7" t="s">
        <v>2</v>
      </c>
      <c r="K13" s="7" t="s">
        <v>164</v>
      </c>
      <c r="L13" s="7">
        <v>1</v>
      </c>
      <c r="M13" s="7">
        <v>1</v>
      </c>
      <c r="N13" s="7" t="s">
        <v>77</v>
      </c>
      <c r="O13" s="7" t="s">
        <v>77</v>
      </c>
      <c r="P13" s="7" t="s">
        <v>78</v>
      </c>
      <c r="Q13" s="7"/>
      <c r="R13" s="11" t="s">
        <v>98</v>
      </c>
      <c r="S13" s="12" t="s">
        <v>19</v>
      </c>
      <c r="T13" s="7"/>
      <c r="U13" s="11" t="s">
        <v>19</v>
      </c>
      <c r="V13" s="11" t="s">
        <v>98</v>
      </c>
      <c r="W13" s="12" t="s">
        <v>165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169</v>
      </c>
      <c r="H14" s="7" t="s">
        <v>170</v>
      </c>
      <c r="I14" s="7" t="s">
        <v>75</v>
      </c>
      <c r="J14" s="7" t="s">
        <v>2</v>
      </c>
      <c r="K14" s="7" t="s">
        <v>171</v>
      </c>
      <c r="L14" s="7">
        <v>1</v>
      </c>
      <c r="M14" s="7">
        <v>1</v>
      </c>
      <c r="N14" s="7" t="s">
        <v>77</v>
      </c>
      <c r="O14" s="7" t="s">
        <v>77</v>
      </c>
      <c r="P14" s="7" t="s">
        <v>78</v>
      </c>
      <c r="Q14" s="7"/>
      <c r="R14" s="11" t="s">
        <v>172</v>
      </c>
      <c r="S14" s="12" t="s">
        <v>19</v>
      </c>
      <c r="T14" s="7"/>
      <c r="U14" s="11" t="s">
        <v>19</v>
      </c>
      <c r="V14" s="11" t="s">
        <v>172</v>
      </c>
      <c r="W14" s="12" t="s">
        <v>173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174</v>
      </c>
      <c r="AD14" t="s">
        <v>6</v>
      </c>
      <c r="AE14" t="s">
        <v>131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175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176</v>
      </c>
      <c r="H15" s="7" t="s">
        <v>177</v>
      </c>
      <c r="I15" s="7" t="s">
        <v>75</v>
      </c>
      <c r="J15" s="7" t="s">
        <v>2</v>
      </c>
      <c r="K15" s="7" t="s">
        <v>178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1" t="s">
        <v>179</v>
      </c>
      <c r="S15" s="12" t="s">
        <v>19</v>
      </c>
      <c r="T15" s="7"/>
      <c r="U15" s="11" t="s">
        <v>19</v>
      </c>
      <c r="V15" s="11" t="s">
        <v>179</v>
      </c>
      <c r="W15" s="12" t="s">
        <v>180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183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184</v>
      </c>
      <c r="H16" s="7" t="s">
        <v>185</v>
      </c>
      <c r="I16" s="7" t="s">
        <v>75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1" t="s">
        <v>187</v>
      </c>
      <c r="S16" s="12" t="s">
        <v>19</v>
      </c>
      <c r="T16" s="7"/>
      <c r="U16" s="11" t="s">
        <v>19</v>
      </c>
      <c r="V16" s="11" t="s">
        <v>187</v>
      </c>
      <c r="W16" s="12" t="s">
        <v>188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192</v>
      </c>
      <c r="H17" s="7" t="s">
        <v>193</v>
      </c>
      <c r="I17" s="7" t="s">
        <v>75</v>
      </c>
      <c r="J17" s="7" t="s">
        <v>2</v>
      </c>
      <c r="K17" s="7" t="s">
        <v>194</v>
      </c>
      <c r="L17" s="7">
        <v>1</v>
      </c>
      <c r="M17" s="7">
        <v>3</v>
      </c>
      <c r="N17" s="7" t="s">
        <v>195</v>
      </c>
      <c r="O17" s="7" t="s">
        <v>195</v>
      </c>
      <c r="P17" s="7" t="s">
        <v>78</v>
      </c>
      <c r="Q17" s="7"/>
      <c r="R17" s="11" t="s">
        <v>196</v>
      </c>
      <c r="S17" s="12" t="s">
        <v>19</v>
      </c>
      <c r="T17" s="7"/>
      <c r="U17" s="11" t="s">
        <v>19</v>
      </c>
      <c r="V17" s="11" t="s">
        <v>196</v>
      </c>
      <c r="W17" s="12" t="s">
        <v>197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201</v>
      </c>
      <c r="H18" s="7" t="s">
        <v>202</v>
      </c>
      <c r="I18" s="7" t="s">
        <v>75</v>
      </c>
      <c r="J18" s="7" t="s">
        <v>2</v>
      </c>
      <c r="K18" s="7" t="s">
        <v>203</v>
      </c>
      <c r="L18" s="7">
        <v>1</v>
      </c>
      <c r="M18" s="7">
        <v>1</v>
      </c>
      <c r="N18" s="7" t="s">
        <v>77</v>
      </c>
      <c r="O18" s="7" t="s">
        <v>77</v>
      </c>
      <c r="P18" s="7" t="s">
        <v>78</v>
      </c>
      <c r="Q18" s="7"/>
      <c r="R18" s="11" t="s">
        <v>204</v>
      </c>
      <c r="S18" s="12" t="s">
        <v>19</v>
      </c>
      <c r="T18" s="7"/>
      <c r="U18" s="11" t="s">
        <v>19</v>
      </c>
      <c r="V18" s="11" t="s">
        <v>204</v>
      </c>
      <c r="W18" s="12" t="s">
        <v>205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187</v>
      </c>
      <c r="AD18" t="s">
        <v>6</v>
      </c>
      <c r="AE18" t="s">
        <v>182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207</v>
      </c>
      <c r="H19" s="7" t="s">
        <v>208</v>
      </c>
      <c r="I19" s="7" t="s">
        <v>75</v>
      </c>
      <c r="J19" s="7" t="s">
        <v>2</v>
      </c>
      <c r="K19" s="7" t="s">
        <v>209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1" t="s">
        <v>210</v>
      </c>
      <c r="S19" s="12" t="s">
        <v>19</v>
      </c>
      <c r="T19" s="7"/>
      <c r="U19" s="11" t="s">
        <v>19</v>
      </c>
      <c r="V19" s="11" t="s">
        <v>210</v>
      </c>
      <c r="W19" s="12" t="s">
        <v>211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212</v>
      </c>
      <c r="AD19" t="s">
        <v>6</v>
      </c>
      <c r="AE19" t="s">
        <v>82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213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214</v>
      </c>
      <c r="H20" s="7" t="s">
        <v>215</v>
      </c>
      <c r="I20" s="7" t="s">
        <v>75</v>
      </c>
      <c r="J20" s="7" t="s">
        <v>2</v>
      </c>
      <c r="K20" s="7" t="s">
        <v>216</v>
      </c>
      <c r="L20" s="7">
        <v>1</v>
      </c>
      <c r="M20" s="7">
        <v>1</v>
      </c>
      <c r="N20" s="7" t="s">
        <v>77</v>
      </c>
      <c r="O20" s="7" t="s">
        <v>77</v>
      </c>
      <c r="P20" s="7" t="s">
        <v>78</v>
      </c>
      <c r="Q20" s="7"/>
      <c r="R20" s="11" t="s">
        <v>217</v>
      </c>
      <c r="S20" s="12" t="s">
        <v>19</v>
      </c>
      <c r="T20" s="7"/>
      <c r="U20" s="11" t="s">
        <v>19</v>
      </c>
      <c r="V20" s="11" t="s">
        <v>217</v>
      </c>
      <c r="W20" s="12" t="s">
        <v>188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220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221</v>
      </c>
      <c r="H21" s="7" t="s">
        <v>222</v>
      </c>
      <c r="I21" s="7" t="s">
        <v>75</v>
      </c>
      <c r="J21" s="7" t="s">
        <v>2</v>
      </c>
      <c r="K21" s="7" t="s">
        <v>223</v>
      </c>
      <c r="L21" s="7">
        <v>1</v>
      </c>
      <c r="M21" s="7">
        <v>1</v>
      </c>
      <c r="N21" s="7" t="s">
        <v>77</v>
      </c>
      <c r="O21" s="7" t="s">
        <v>77</v>
      </c>
      <c r="P21" s="7" t="s">
        <v>78</v>
      </c>
      <c r="Q21" s="7"/>
      <c r="R21" s="11" t="s">
        <v>224</v>
      </c>
      <c r="S21" s="12" t="s">
        <v>19</v>
      </c>
      <c r="T21" s="7"/>
      <c r="U21" s="11" t="s">
        <v>19</v>
      </c>
      <c r="V21" s="11" t="s">
        <v>224</v>
      </c>
      <c r="W21" s="12" t="s">
        <v>97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228</v>
      </c>
      <c r="H22" s="7" t="s">
        <v>229</v>
      </c>
      <c r="I22" s="7" t="s">
        <v>75</v>
      </c>
      <c r="J22" s="7" t="s">
        <v>2</v>
      </c>
      <c r="K22" s="7" t="s">
        <v>230</v>
      </c>
      <c r="L22" s="7">
        <v>1</v>
      </c>
      <c r="M22" s="7">
        <v>1</v>
      </c>
      <c r="N22" s="7" t="s">
        <v>77</v>
      </c>
      <c r="O22" s="7" t="s">
        <v>77</v>
      </c>
      <c r="P22" s="7" t="s">
        <v>78</v>
      </c>
      <c r="Q22" s="7"/>
      <c r="R22" s="11" t="s">
        <v>231</v>
      </c>
      <c r="S22" s="12" t="s">
        <v>19</v>
      </c>
      <c r="T22" s="7"/>
      <c r="U22" s="11" t="s">
        <v>19</v>
      </c>
      <c r="V22" s="11" t="s">
        <v>231</v>
      </c>
      <c r="W22" s="12" t="s">
        <v>211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232</v>
      </c>
      <c r="AD22" t="s">
        <v>6</v>
      </c>
      <c r="AE22" t="s">
        <v>182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233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133</v>
      </c>
      <c r="H23" s="7" t="s">
        <v>134</v>
      </c>
      <c r="I23" s="7" t="s">
        <v>75</v>
      </c>
      <c r="J23" s="7" t="s">
        <v>2</v>
      </c>
      <c r="K23" s="7" t="s">
        <v>234</v>
      </c>
      <c r="L23" s="7">
        <v>1</v>
      </c>
      <c r="M23" s="7">
        <v>1</v>
      </c>
      <c r="N23" s="7" t="s">
        <v>77</v>
      </c>
      <c r="O23" s="7" t="s">
        <v>77</v>
      </c>
      <c r="P23" s="7" t="s">
        <v>78</v>
      </c>
      <c r="Q23" s="7"/>
      <c r="R23" s="11" t="s">
        <v>235</v>
      </c>
      <c r="S23" s="12" t="s">
        <v>19</v>
      </c>
      <c r="T23" s="7"/>
      <c r="U23" s="11" t="s">
        <v>19</v>
      </c>
      <c r="V23" s="11" t="s">
        <v>235</v>
      </c>
      <c r="W23" s="12" t="s">
        <v>236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237</v>
      </c>
      <c r="AD23" t="s">
        <v>6</v>
      </c>
      <c r="AE23" t="s">
        <v>139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239</v>
      </c>
      <c r="H24" s="7" t="s">
        <v>240</v>
      </c>
      <c r="I24" s="7" t="s">
        <v>75</v>
      </c>
      <c r="J24" s="7" t="s">
        <v>2</v>
      </c>
      <c r="K24" s="7" t="s">
        <v>241</v>
      </c>
      <c r="L24" s="7">
        <v>1</v>
      </c>
      <c r="M24" s="7">
        <v>1</v>
      </c>
      <c r="N24" s="7" t="s">
        <v>77</v>
      </c>
      <c r="O24" s="7" t="s">
        <v>77</v>
      </c>
      <c r="P24" s="7" t="s">
        <v>78</v>
      </c>
      <c r="Q24" s="7"/>
      <c r="R24" s="11" t="s">
        <v>242</v>
      </c>
      <c r="S24" s="12" t="s">
        <v>19</v>
      </c>
      <c r="T24" s="7"/>
      <c r="U24" s="11" t="s">
        <v>19</v>
      </c>
      <c r="V24" s="11" t="s">
        <v>242</v>
      </c>
      <c r="W24" s="12" t="s">
        <v>165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246</v>
      </c>
      <c r="H25" s="7" t="s">
        <v>247</v>
      </c>
      <c r="I25" s="7" t="s">
        <v>75</v>
      </c>
      <c r="J25" s="7" t="s">
        <v>2</v>
      </c>
      <c r="K25" s="7" t="s">
        <v>248</v>
      </c>
      <c r="L25" s="7">
        <v>1</v>
      </c>
      <c r="M25" s="7">
        <v>1</v>
      </c>
      <c r="N25" s="7" t="s">
        <v>77</v>
      </c>
      <c r="O25" s="7" t="s">
        <v>77</v>
      </c>
      <c r="P25" s="7" t="s">
        <v>78</v>
      </c>
      <c r="Q25" s="7"/>
      <c r="R25" s="11" t="s">
        <v>249</v>
      </c>
      <c r="S25" s="12" t="s">
        <v>19</v>
      </c>
      <c r="T25" s="7"/>
      <c r="U25" s="11" t="s">
        <v>19</v>
      </c>
      <c r="V25" s="11" t="s">
        <v>249</v>
      </c>
      <c r="W25" s="12" t="s">
        <v>250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198</v>
      </c>
      <c r="AD25" t="s">
        <v>6</v>
      </c>
      <c r="AE25" t="s">
        <v>251</v>
      </c>
      <c r="AF25" t="s">
        <v>83</v>
      </c>
      <c r="AG25" t="s">
        <v>71</v>
      </c>
      <c r="AH25" t="s">
        <v>19</v>
      </c>
    </row>
    <row r="26" customHeight="1" spans="1:32">
      <c r="A26" s="10" t="s">
        <v>252</v>
      </c>
      <c r="B26" s="10"/>
      <c r="C26" s="10" t="s">
        <v>253</v>
      </c>
      <c r="D26" s="10"/>
      <c r="E26" s="10"/>
      <c r="F26" s="10"/>
      <c r="G26" s="10" t="s">
        <v>253</v>
      </c>
      <c r="H26" s="10" t="s">
        <v>253</v>
      </c>
      <c r="I26" s="10" t="s">
        <v>253</v>
      </c>
      <c r="J26" s="10" t="s">
        <v>253</v>
      </c>
      <c r="K26" s="10" t="s">
        <v>253</v>
      </c>
      <c r="L26" s="10" t="s">
        <v>253</v>
      </c>
      <c r="M26" s="10" t="s">
        <v>253</v>
      </c>
      <c r="N26" s="10" t="s">
        <v>253</v>
      </c>
      <c r="O26" s="10" t="s">
        <v>253</v>
      </c>
      <c r="P26" s="10" t="s">
        <v>253</v>
      </c>
      <c r="Q26" s="10"/>
      <c r="R26" s="13" t="s">
        <v>20</v>
      </c>
      <c r="S26" s="13" t="s">
        <v>19</v>
      </c>
      <c r="T26" s="10" t="s">
        <v>253</v>
      </c>
      <c r="U26" s="13"/>
      <c r="V26" s="13" t="s">
        <v>20</v>
      </c>
      <c r="W26" s="13" t="s">
        <v>21</v>
      </c>
      <c r="X26" s="13"/>
      <c r="Y26" s="13"/>
      <c r="Z26" s="13"/>
      <c r="AA26" s="10"/>
      <c r="AB26" s="13"/>
      <c r="AC26" s="10"/>
      <c r="AD26" s="10" t="s">
        <v>253</v>
      </c>
      <c r="AE26" s="10"/>
      <c r="AF2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254</v>
      </c>
      <c r="B1" s="4" t="s">
        <v>255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256</v>
      </c>
      <c r="H1" s="4" t="s">
        <v>257</v>
      </c>
      <c r="I1" s="4" t="s">
        <v>13</v>
      </c>
      <c r="J1" s="4" t="s">
        <v>17</v>
      </c>
      <c r="K1" s="4" t="s">
        <v>18</v>
      </c>
      <c r="L1" s="9" t="s">
        <v>258</v>
      </c>
      <c r="M1" s="4" t="s">
        <v>259</v>
      </c>
      <c r="N1" s="4" t="s">
        <v>260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261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A32" sqref="A32:A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262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54</v>
      </c>
      <c r="E2" t="str">
        <f>VLOOKUP(A2,HOP!A:L,12,0)</f>
        <v>54.00</v>
      </c>
      <c r="F2" t="str">
        <f>VLOOKUP(A2,HOP!A:C,3,0)</f>
        <v>2419723</v>
      </c>
      <c r="G2">
        <f>D2-E2</f>
        <v>0</v>
      </c>
      <c r="H2" t="str">
        <f>$H$1&amp;F2</f>
        <v>，2419723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83</v>
      </c>
      <c r="E3" t="str">
        <f>VLOOKUP(A3,HOP!A:L,12,0)</f>
        <v>83.00</v>
      </c>
      <c r="F3" t="str">
        <f>VLOOKUP(A3,HOP!A:C,3,0)</f>
        <v>2420080</v>
      </c>
      <c r="G3">
        <f t="shared" ref="G3:G25" si="0">D3-E3</f>
        <v>0</v>
      </c>
      <c r="H3" t="str">
        <f t="shared" ref="H3:H25" si="1">$H$1&amp;F3</f>
        <v>，2420080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112</v>
      </c>
      <c r="E4" t="str">
        <f>VLOOKUP(A4,HOP!A:L,12,0)</f>
        <v>112.00</v>
      </c>
      <c r="F4" t="str">
        <f>VLOOKUP(A4,HOP!A:C,3,0)</f>
        <v>2420015</v>
      </c>
      <c r="G4">
        <f t="shared" si="0"/>
        <v>0</v>
      </c>
      <c r="H4" t="str">
        <f t="shared" si="1"/>
        <v>，2420015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226</v>
      </c>
      <c r="E5" t="str">
        <f>VLOOKUP(A5,HOP!A:L,12,0)</f>
        <v>226.00</v>
      </c>
      <c r="F5" t="str">
        <f>VLOOKUP(A5,HOP!A:C,3,0)</f>
        <v>2420164</v>
      </c>
      <c r="G5">
        <f t="shared" si="0"/>
        <v>0</v>
      </c>
      <c r="H5" t="str">
        <f t="shared" si="1"/>
        <v>，2420164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77</v>
      </c>
      <c r="C6" s="7" t="s">
        <v>78</v>
      </c>
      <c r="D6" s="3">
        <v>134</v>
      </c>
      <c r="E6" t="str">
        <f>VLOOKUP(A6,HOP!A:L,12,0)</f>
        <v>134.00</v>
      </c>
      <c r="F6" t="str">
        <f>VLOOKUP(A6,HOP!A:C,3,0)</f>
        <v>2420180</v>
      </c>
      <c r="G6">
        <f t="shared" si="0"/>
        <v>0</v>
      </c>
      <c r="H6" t="str">
        <f t="shared" si="1"/>
        <v>，2420180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77</v>
      </c>
      <c r="C7" s="7" t="s">
        <v>78</v>
      </c>
      <c r="D7" s="3">
        <v>103</v>
      </c>
      <c r="E7" t="str">
        <f>VLOOKUP(A7,HOP!A:L,12,0)</f>
        <v>103.00</v>
      </c>
      <c r="F7" t="str">
        <f>VLOOKUP(A7,HOP!A:C,3,0)</f>
        <v>2419983</v>
      </c>
      <c r="G7">
        <f t="shared" si="0"/>
        <v>0</v>
      </c>
      <c r="H7" t="str">
        <f t="shared" si="1"/>
        <v>，2419983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77</v>
      </c>
      <c r="C8" s="7" t="s">
        <v>78</v>
      </c>
      <c r="D8" s="3">
        <v>171</v>
      </c>
      <c r="E8" t="str">
        <f>VLOOKUP(A8,HOP!A:L,12,0)</f>
        <v>171.00</v>
      </c>
      <c r="F8" t="str">
        <f>VLOOKUP(A8,HOP!A:C,3,0)</f>
        <v>2419950</v>
      </c>
      <c r="G8">
        <f t="shared" si="0"/>
        <v>0</v>
      </c>
      <c r="H8" t="str">
        <f t="shared" si="1"/>
        <v>，2419950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77</v>
      </c>
      <c r="C9" s="7" t="s">
        <v>78</v>
      </c>
      <c r="D9" s="3">
        <v>474</v>
      </c>
      <c r="E9" t="str">
        <f>VLOOKUP(A9,HOP!A:L,12,0)</f>
        <v>474.00</v>
      </c>
      <c r="F9" t="str">
        <f>VLOOKUP(A9,HOP!A:C,3,0)</f>
        <v>2420035</v>
      </c>
      <c r="G9">
        <f t="shared" si="0"/>
        <v>0</v>
      </c>
      <c r="H9" t="str">
        <f t="shared" si="1"/>
        <v>，2420035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77</v>
      </c>
      <c r="C10" s="7" t="s">
        <v>78</v>
      </c>
      <c r="D10" s="3">
        <v>88</v>
      </c>
      <c r="E10" t="str">
        <f>VLOOKUP(A10,HOP!A:L,12,0)</f>
        <v>88.00</v>
      </c>
      <c r="F10" t="str">
        <f>VLOOKUP(A10,HOP!A:C,3,0)</f>
        <v>2420023</v>
      </c>
      <c r="G10">
        <f t="shared" si="0"/>
        <v>0</v>
      </c>
      <c r="H10" t="str">
        <f t="shared" si="1"/>
        <v>，2420023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77</v>
      </c>
      <c r="C11" s="7" t="s">
        <v>78</v>
      </c>
      <c r="D11" s="3">
        <v>92</v>
      </c>
      <c r="E11" t="str">
        <f>VLOOKUP(A11,HOP!A:L,12,0)</f>
        <v>92.00</v>
      </c>
      <c r="F11" t="str">
        <f>VLOOKUP(A11,HOP!A:C,3,0)</f>
        <v>2420130</v>
      </c>
      <c r="G11">
        <f t="shared" si="0"/>
        <v>0</v>
      </c>
      <c r="H11" t="str">
        <f t="shared" si="1"/>
        <v>，2420130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77</v>
      </c>
      <c r="C12" s="7" t="s">
        <v>78</v>
      </c>
      <c r="D12" s="3">
        <v>119</v>
      </c>
      <c r="E12" t="str">
        <f>VLOOKUP(A12,HOP!A:L,12,0)</f>
        <v>119.00</v>
      </c>
      <c r="F12" t="str">
        <f>VLOOKUP(A12,HOP!A:C,3,0)</f>
        <v>2420036</v>
      </c>
      <c r="G12">
        <f t="shared" si="0"/>
        <v>0</v>
      </c>
      <c r="H12" t="str">
        <f t="shared" si="1"/>
        <v>，2420036</v>
      </c>
      <c r="I12" t="str">
        <f>VLOOKUP(A12,HOP!A:T,20,0)</f>
        <v>直连</v>
      </c>
    </row>
    <row r="13" ht="14.25" customHeight="1" spans="1:9">
      <c r="A13" s="6" t="s">
        <v>161</v>
      </c>
      <c r="B13" s="7" t="s">
        <v>77</v>
      </c>
      <c r="C13" s="7" t="s">
        <v>78</v>
      </c>
      <c r="D13" s="3">
        <v>97</v>
      </c>
      <c r="E13" t="str">
        <f>VLOOKUP(A13,HOP!A:L,12,0)</f>
        <v>97.00</v>
      </c>
      <c r="F13" t="str">
        <f>VLOOKUP(A13,HOP!A:C,3,0)</f>
        <v>2420003</v>
      </c>
      <c r="G13">
        <f t="shared" si="0"/>
        <v>0</v>
      </c>
      <c r="H13" t="str">
        <f t="shared" si="1"/>
        <v>，2420003</v>
      </c>
      <c r="I13" t="str">
        <f>VLOOKUP(A13,HOP!A:T,20,0)</f>
        <v>直连</v>
      </c>
    </row>
    <row r="14" ht="14.25" customHeight="1" spans="1:9">
      <c r="A14" s="6" t="s">
        <v>168</v>
      </c>
      <c r="B14" s="7" t="s">
        <v>77</v>
      </c>
      <c r="C14" s="7" t="s">
        <v>78</v>
      </c>
      <c r="D14" s="3">
        <v>65</v>
      </c>
      <c r="E14" t="str">
        <f>VLOOKUP(A14,HOP!A:L,12,0)</f>
        <v>65.00</v>
      </c>
      <c r="F14" t="str">
        <f>VLOOKUP(A14,HOP!A:C,3,0)</f>
        <v>2420088</v>
      </c>
      <c r="G14">
        <f t="shared" si="0"/>
        <v>0</v>
      </c>
      <c r="H14" t="str">
        <f t="shared" si="1"/>
        <v>，2420088</v>
      </c>
      <c r="I14" t="str">
        <f>VLOOKUP(A14,HOP!A:T,20,0)</f>
        <v>直连</v>
      </c>
    </row>
    <row r="15" ht="14.25" customHeight="1" spans="1:9">
      <c r="A15" s="6" t="s">
        <v>175</v>
      </c>
      <c r="B15" s="7" t="s">
        <v>77</v>
      </c>
      <c r="C15" s="7" t="s">
        <v>78</v>
      </c>
      <c r="D15" s="3">
        <v>242</v>
      </c>
      <c r="E15" t="str">
        <f>VLOOKUP(A15,HOP!A:L,12,0)</f>
        <v>242.00</v>
      </c>
      <c r="F15" t="str">
        <f>VLOOKUP(A15,HOP!A:C,3,0)</f>
        <v>2420027</v>
      </c>
      <c r="G15">
        <f t="shared" si="0"/>
        <v>0</v>
      </c>
      <c r="H15" t="str">
        <f t="shared" si="1"/>
        <v>，2420027</v>
      </c>
      <c r="I15" t="str">
        <f>VLOOKUP(A15,HOP!A:T,20,0)</f>
        <v>直连</v>
      </c>
    </row>
    <row r="16" ht="14.25" customHeight="1" spans="1:9">
      <c r="A16" s="6" t="s">
        <v>183</v>
      </c>
      <c r="B16" s="7" t="s">
        <v>77</v>
      </c>
      <c r="C16" s="7" t="s">
        <v>78</v>
      </c>
      <c r="D16" s="3">
        <v>127</v>
      </c>
      <c r="E16" t="str">
        <f>VLOOKUP(A16,HOP!A:L,12,0)</f>
        <v>127.00</v>
      </c>
      <c r="F16" t="str">
        <f>VLOOKUP(A16,HOP!A:C,3,0)</f>
        <v>2420012</v>
      </c>
      <c r="G16">
        <f t="shared" si="0"/>
        <v>0</v>
      </c>
      <c r="H16" t="str">
        <f t="shared" si="1"/>
        <v>，2420012</v>
      </c>
      <c r="I16" t="str">
        <f>VLOOKUP(A16,HOP!A:T,20,0)</f>
        <v>直连</v>
      </c>
    </row>
    <row r="17" ht="14.25" customHeight="1" spans="1:9">
      <c r="A17" s="6" t="s">
        <v>191</v>
      </c>
      <c r="B17" s="7" t="s">
        <v>195</v>
      </c>
      <c r="C17" s="7" t="s">
        <v>78</v>
      </c>
      <c r="D17" s="3">
        <v>252</v>
      </c>
      <c r="E17" t="str">
        <f>VLOOKUP(A17,HOP!A:L,12,0)</f>
        <v>252.00</v>
      </c>
      <c r="F17" t="str">
        <f>VLOOKUP(A17,HOP!A:C,3,0)</f>
        <v>2419061</v>
      </c>
      <c r="G17">
        <f t="shared" si="0"/>
        <v>0</v>
      </c>
      <c r="H17" t="str">
        <f t="shared" si="1"/>
        <v>，2419061</v>
      </c>
      <c r="I17" t="str">
        <f>VLOOKUP(A17,HOP!A:T,20,0)</f>
        <v>直连</v>
      </c>
    </row>
    <row r="18" ht="14.25" customHeight="1" spans="1:9">
      <c r="A18" s="6" t="s">
        <v>200</v>
      </c>
      <c r="B18" s="7" t="s">
        <v>77</v>
      </c>
      <c r="C18" s="7" t="s">
        <v>78</v>
      </c>
      <c r="D18" s="3">
        <v>147</v>
      </c>
      <c r="E18" t="str">
        <f>VLOOKUP(A18,HOP!A:L,12,0)</f>
        <v>147.00</v>
      </c>
      <c r="F18" t="str">
        <f>VLOOKUP(A18,HOP!A:C,3,0)</f>
        <v>2420034</v>
      </c>
      <c r="G18">
        <f t="shared" si="0"/>
        <v>0</v>
      </c>
      <c r="H18" t="str">
        <f t="shared" si="1"/>
        <v>，2420034</v>
      </c>
      <c r="I18" t="str">
        <f>VLOOKUP(A18,HOP!A:T,20,0)</f>
        <v>直连</v>
      </c>
    </row>
    <row r="19" ht="14.25" customHeight="1" spans="1:9">
      <c r="A19" s="6" t="s">
        <v>206</v>
      </c>
      <c r="B19" s="7" t="s">
        <v>77</v>
      </c>
      <c r="C19" s="7" t="s">
        <v>78</v>
      </c>
      <c r="D19" s="3">
        <v>200</v>
      </c>
      <c r="E19" t="str">
        <f>VLOOKUP(A19,HOP!A:L,12,0)</f>
        <v>200.00</v>
      </c>
      <c r="F19" t="str">
        <f>VLOOKUP(A19,HOP!A:C,3,0)</f>
        <v>2420026</v>
      </c>
      <c r="G19">
        <f t="shared" si="0"/>
        <v>0</v>
      </c>
      <c r="H19" t="str">
        <f t="shared" si="1"/>
        <v>，2420026</v>
      </c>
      <c r="I19" t="str">
        <f>VLOOKUP(A19,HOP!A:T,20,0)</f>
        <v>直连</v>
      </c>
    </row>
    <row r="20" ht="14.25" customHeight="1" spans="1:9">
      <c r="A20" s="6" t="s">
        <v>213</v>
      </c>
      <c r="B20" s="7" t="s">
        <v>77</v>
      </c>
      <c r="C20" s="7" t="s">
        <v>78</v>
      </c>
      <c r="D20" s="3">
        <v>130</v>
      </c>
      <c r="E20" t="str">
        <f>VLOOKUP(A20,HOP!A:L,12,0)</f>
        <v>130.00</v>
      </c>
      <c r="F20" t="str">
        <f>VLOOKUP(A20,HOP!A:C,3,0)</f>
        <v>2420017</v>
      </c>
      <c r="G20">
        <f t="shared" si="0"/>
        <v>0</v>
      </c>
      <c r="H20" t="str">
        <f t="shared" si="1"/>
        <v>，2420017</v>
      </c>
      <c r="I20" t="str">
        <f>VLOOKUP(A20,HOP!A:T,20,0)</f>
        <v>直连</v>
      </c>
    </row>
    <row r="21" ht="14.25" customHeight="1" spans="1:9">
      <c r="A21" s="6" t="s">
        <v>220</v>
      </c>
      <c r="B21" s="7" t="s">
        <v>77</v>
      </c>
      <c r="C21" s="7" t="s">
        <v>78</v>
      </c>
      <c r="D21" s="3">
        <v>111</v>
      </c>
      <c r="E21" t="str">
        <f>VLOOKUP(A21,HOP!A:L,12,0)</f>
        <v>111.00</v>
      </c>
      <c r="F21" t="str">
        <f>VLOOKUP(A21,HOP!A:C,3,0)</f>
        <v>2420129</v>
      </c>
      <c r="G21">
        <f t="shared" si="0"/>
        <v>0</v>
      </c>
      <c r="H21" t="str">
        <f t="shared" si="1"/>
        <v>，2420129</v>
      </c>
      <c r="I21" t="str">
        <f>VLOOKUP(A21,HOP!A:T,20,0)</f>
        <v>直连</v>
      </c>
    </row>
    <row r="22" ht="14.25" customHeight="1" spans="1:9">
      <c r="A22" s="6" t="s">
        <v>227</v>
      </c>
      <c r="B22" s="7" t="s">
        <v>77</v>
      </c>
      <c r="C22" s="7" t="s">
        <v>78</v>
      </c>
      <c r="D22" s="3">
        <v>194</v>
      </c>
      <c r="E22" t="str">
        <f>VLOOKUP(A22,HOP!A:L,12,0)</f>
        <v>194.00</v>
      </c>
      <c r="F22" t="str">
        <f>VLOOKUP(A22,HOP!A:C,3,0)</f>
        <v>2419906</v>
      </c>
      <c r="G22">
        <f t="shared" si="0"/>
        <v>0</v>
      </c>
      <c r="H22" t="str">
        <f t="shared" si="1"/>
        <v>，2419906</v>
      </c>
      <c r="I22" t="str">
        <f>VLOOKUP(A22,HOP!A:T,20,0)</f>
        <v>直连</v>
      </c>
    </row>
    <row r="23" ht="14.25" customHeight="1" spans="1:9">
      <c r="A23" s="6" t="s">
        <v>233</v>
      </c>
      <c r="B23" s="7" t="s">
        <v>77</v>
      </c>
      <c r="C23" s="7" t="s">
        <v>78</v>
      </c>
      <c r="D23" s="3">
        <v>156</v>
      </c>
      <c r="E23" t="str">
        <f>VLOOKUP(A23,HOP!A:L,12,0)</f>
        <v>156.00</v>
      </c>
      <c r="F23" t="str">
        <f>VLOOKUP(A23,HOP!A:C,3,0)</f>
        <v>2420011</v>
      </c>
      <c r="G23">
        <f t="shared" si="0"/>
        <v>0</v>
      </c>
      <c r="H23" t="str">
        <f t="shared" si="1"/>
        <v>，2420011</v>
      </c>
      <c r="I23" t="str">
        <f>VLOOKUP(A23,HOP!A:T,20,0)</f>
        <v>直连</v>
      </c>
    </row>
    <row r="24" ht="14.25" customHeight="1" spans="1:9">
      <c r="A24" s="6" t="s">
        <v>238</v>
      </c>
      <c r="B24" s="7" t="s">
        <v>77</v>
      </c>
      <c r="C24" s="7" t="s">
        <v>78</v>
      </c>
      <c r="D24" s="3">
        <v>100</v>
      </c>
      <c r="E24" t="str">
        <f>VLOOKUP(A24,HOP!A:L,12,0)</f>
        <v>100.00</v>
      </c>
      <c r="F24" t="str">
        <f>VLOOKUP(A24,HOP!A:C,3,0)</f>
        <v>2419962</v>
      </c>
      <c r="G24">
        <f t="shared" si="0"/>
        <v>0</v>
      </c>
      <c r="H24" t="str">
        <f t="shared" si="1"/>
        <v>，2419962</v>
      </c>
      <c r="I24" t="str">
        <f>VLOOKUP(A24,HOP!A:T,20,0)</f>
        <v>直连</v>
      </c>
    </row>
    <row r="25" ht="14.25" customHeight="1" spans="1:9">
      <c r="A25" s="6" t="s">
        <v>245</v>
      </c>
      <c r="B25" s="7" t="s">
        <v>77</v>
      </c>
      <c r="C25" s="7" t="s">
        <v>78</v>
      </c>
      <c r="D25" s="3">
        <v>252</v>
      </c>
      <c r="E25" t="str">
        <f>VLOOKUP(A25,HOP!A:L,12,0)</f>
        <v>252.00</v>
      </c>
      <c r="F25" t="str">
        <f>VLOOKUP(A25,HOP!A:C,3,0)</f>
        <v>2420056</v>
      </c>
      <c r="G25">
        <f t="shared" si="0"/>
        <v>0</v>
      </c>
      <c r="H25" t="str">
        <f t="shared" si="1"/>
        <v>，2420056</v>
      </c>
      <c r="I25" t="str">
        <f>VLOOKUP(A25,HOP!A:T,20,0)</f>
        <v>直连</v>
      </c>
    </row>
    <row r="27" spans="4:4">
      <c r="D27" s="3">
        <f>SUM(D2:D26)</f>
        <v>3729</v>
      </c>
    </row>
    <row r="28" ht="14.25" spans="4:4">
      <c r="D28" s="8" t="s">
        <v>22</v>
      </c>
    </row>
    <row r="32" spans="1:1">
      <c r="A32" t="s">
        <v>263</v>
      </c>
    </row>
    <row r="33" spans="1:1">
      <c r="A33" s="5" t="s">
        <v>264</v>
      </c>
    </row>
  </sheetData>
  <autoFilter ref="A1:I2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265</v>
      </c>
      <c r="B1" s="2" t="s">
        <v>266</v>
      </c>
      <c r="C1" s="2" t="s">
        <v>267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268</v>
      </c>
      <c r="I1" s="2" t="s">
        <v>269</v>
      </c>
      <c r="J1" s="2" t="s">
        <v>270</v>
      </c>
      <c r="K1" s="2" t="s">
        <v>271</v>
      </c>
      <c r="L1" s="2" t="s">
        <v>272</v>
      </c>
      <c r="M1" s="2" t="s">
        <v>273</v>
      </c>
      <c r="N1" s="2" t="s">
        <v>274</v>
      </c>
      <c r="O1" s="2" t="s">
        <v>275</v>
      </c>
      <c r="P1" s="2" t="s">
        <v>276</v>
      </c>
      <c r="Q1" s="2" t="s">
        <v>277</v>
      </c>
      <c r="R1" s="2" t="s">
        <v>278</v>
      </c>
      <c r="S1" s="2" t="s">
        <v>279</v>
      </c>
      <c r="T1" s="2" t="s">
        <v>280</v>
      </c>
    </row>
    <row r="2" s="1" customFormat="1" spans="1:20">
      <c r="A2" s="1" t="s">
        <v>191</v>
      </c>
      <c r="B2" s="1" t="s">
        <v>195</v>
      </c>
      <c r="C2" s="1" t="s">
        <v>281</v>
      </c>
      <c r="D2" s="1" t="s">
        <v>193</v>
      </c>
      <c r="E2" s="1" t="s">
        <v>194</v>
      </c>
      <c r="F2" s="1" t="s">
        <v>195</v>
      </c>
      <c r="G2" s="1" t="s">
        <v>78</v>
      </c>
      <c r="H2" s="1" t="s">
        <v>282</v>
      </c>
      <c r="I2" s="1" t="s">
        <v>283</v>
      </c>
      <c r="J2" s="1" t="s">
        <v>284</v>
      </c>
      <c r="K2" s="1" t="s">
        <v>283</v>
      </c>
      <c r="L2" s="1" t="s">
        <v>283</v>
      </c>
      <c r="M2" s="1" t="s">
        <v>285</v>
      </c>
      <c r="N2" s="1" t="s">
        <v>285</v>
      </c>
      <c r="O2" s="1" t="s">
        <v>286</v>
      </c>
      <c r="P2" s="1" t="s">
        <v>287</v>
      </c>
      <c r="Q2" s="1" t="s">
        <v>288</v>
      </c>
      <c r="R2" s="1" t="s">
        <v>71</v>
      </c>
      <c r="S2" s="1" t="s">
        <v>289</v>
      </c>
      <c r="T2" s="1" t="s">
        <v>290</v>
      </c>
    </row>
    <row r="3" s="1" customFormat="1" spans="1:20">
      <c r="A3" s="1" t="s">
        <v>69</v>
      </c>
      <c r="B3" s="1" t="s">
        <v>77</v>
      </c>
      <c r="C3" s="1" t="s">
        <v>291</v>
      </c>
      <c r="D3" s="1" t="s">
        <v>74</v>
      </c>
      <c r="E3" s="1" t="s">
        <v>76</v>
      </c>
      <c r="F3" s="1" t="s">
        <v>77</v>
      </c>
      <c r="G3" s="1" t="s">
        <v>78</v>
      </c>
      <c r="H3" s="1" t="s">
        <v>282</v>
      </c>
      <c r="I3" s="1" t="s">
        <v>292</v>
      </c>
      <c r="J3" s="1" t="s">
        <v>284</v>
      </c>
      <c r="K3" s="1" t="s">
        <v>292</v>
      </c>
      <c r="L3" s="1" t="s">
        <v>292</v>
      </c>
      <c r="M3" s="1" t="s">
        <v>285</v>
      </c>
      <c r="N3" s="1" t="s">
        <v>285</v>
      </c>
      <c r="O3" s="1" t="s">
        <v>286</v>
      </c>
      <c r="P3" s="1" t="s">
        <v>287</v>
      </c>
      <c r="Q3" s="1" t="s">
        <v>293</v>
      </c>
      <c r="R3" s="1" t="s">
        <v>71</v>
      </c>
      <c r="S3" s="1" t="s">
        <v>289</v>
      </c>
      <c r="T3" s="1" t="s">
        <v>290</v>
      </c>
    </row>
    <row r="4" s="1" customFormat="1" spans="1:20">
      <c r="A4" s="1" t="s">
        <v>227</v>
      </c>
      <c r="B4" s="1" t="s">
        <v>77</v>
      </c>
      <c r="C4" s="1" t="s">
        <v>294</v>
      </c>
      <c r="D4" s="1" t="s">
        <v>229</v>
      </c>
      <c r="E4" s="1" t="s">
        <v>230</v>
      </c>
      <c r="F4" s="1" t="s">
        <v>77</v>
      </c>
      <c r="G4" s="1" t="s">
        <v>78</v>
      </c>
      <c r="H4" s="1" t="s">
        <v>282</v>
      </c>
      <c r="I4" s="1" t="s">
        <v>295</v>
      </c>
      <c r="J4" s="1" t="s">
        <v>284</v>
      </c>
      <c r="K4" s="1" t="s">
        <v>295</v>
      </c>
      <c r="L4" s="1" t="s">
        <v>295</v>
      </c>
      <c r="M4" s="1" t="s">
        <v>285</v>
      </c>
      <c r="N4" s="1" t="s">
        <v>285</v>
      </c>
      <c r="O4" s="1" t="s">
        <v>286</v>
      </c>
      <c r="P4" s="1" t="s">
        <v>287</v>
      </c>
      <c r="Q4" s="1" t="s">
        <v>296</v>
      </c>
      <c r="R4" s="1" t="s">
        <v>71</v>
      </c>
      <c r="S4" s="1" t="s">
        <v>289</v>
      </c>
      <c r="T4" s="1" t="s">
        <v>290</v>
      </c>
    </row>
    <row r="5" s="1" customFormat="1" spans="1:20">
      <c r="A5" s="1" t="s">
        <v>124</v>
      </c>
      <c r="B5" s="1" t="s">
        <v>77</v>
      </c>
      <c r="C5" s="1" t="s">
        <v>297</v>
      </c>
      <c r="D5" s="1" t="s">
        <v>126</v>
      </c>
      <c r="E5" s="1" t="s">
        <v>127</v>
      </c>
      <c r="F5" s="1" t="s">
        <v>77</v>
      </c>
      <c r="G5" s="1" t="s">
        <v>78</v>
      </c>
      <c r="H5" s="1" t="s">
        <v>282</v>
      </c>
      <c r="I5" s="1" t="s">
        <v>298</v>
      </c>
      <c r="J5" s="1" t="s">
        <v>284</v>
      </c>
      <c r="K5" s="1" t="s">
        <v>298</v>
      </c>
      <c r="L5" s="1" t="s">
        <v>298</v>
      </c>
      <c r="M5" s="1" t="s">
        <v>285</v>
      </c>
      <c r="N5" s="1" t="s">
        <v>285</v>
      </c>
      <c r="O5" s="1" t="s">
        <v>286</v>
      </c>
      <c r="P5" s="1" t="s">
        <v>287</v>
      </c>
      <c r="Q5" s="1" t="s">
        <v>299</v>
      </c>
      <c r="R5" s="1" t="s">
        <v>71</v>
      </c>
      <c r="S5" s="1" t="s">
        <v>289</v>
      </c>
      <c r="T5" s="1" t="s">
        <v>290</v>
      </c>
    </row>
    <row r="6" s="1" customFormat="1" spans="1:20">
      <c r="A6" s="1" t="s">
        <v>238</v>
      </c>
      <c r="B6" s="1" t="s">
        <v>77</v>
      </c>
      <c r="C6" s="1" t="s">
        <v>300</v>
      </c>
      <c r="D6" s="1" t="s">
        <v>301</v>
      </c>
      <c r="E6" s="1" t="s">
        <v>241</v>
      </c>
      <c r="F6" s="1" t="s">
        <v>77</v>
      </c>
      <c r="G6" s="1" t="s">
        <v>78</v>
      </c>
      <c r="H6" s="1" t="s">
        <v>282</v>
      </c>
      <c r="I6" s="1" t="s">
        <v>302</v>
      </c>
      <c r="J6" s="1" t="s">
        <v>284</v>
      </c>
      <c r="K6" s="1" t="s">
        <v>302</v>
      </c>
      <c r="L6" s="1" t="s">
        <v>302</v>
      </c>
      <c r="M6" s="1" t="s">
        <v>285</v>
      </c>
      <c r="N6" s="1" t="s">
        <v>285</v>
      </c>
      <c r="O6" s="1" t="s">
        <v>286</v>
      </c>
      <c r="P6" s="1" t="s">
        <v>287</v>
      </c>
      <c r="Q6" s="1" t="s">
        <v>303</v>
      </c>
      <c r="R6" s="1" t="s">
        <v>71</v>
      </c>
      <c r="S6" s="1" t="s">
        <v>289</v>
      </c>
      <c r="T6" s="1" t="s">
        <v>290</v>
      </c>
    </row>
    <row r="7" s="1" customFormat="1" spans="1:20">
      <c r="A7" s="1" t="s">
        <v>116</v>
      </c>
      <c r="B7" s="1" t="s">
        <v>77</v>
      </c>
      <c r="C7" s="1" t="s">
        <v>304</v>
      </c>
      <c r="D7" s="1" t="s">
        <v>118</v>
      </c>
      <c r="E7" s="1" t="s">
        <v>119</v>
      </c>
      <c r="F7" s="1" t="s">
        <v>77</v>
      </c>
      <c r="G7" s="1" t="s">
        <v>78</v>
      </c>
      <c r="H7" s="1" t="s">
        <v>282</v>
      </c>
      <c r="I7" s="1" t="s">
        <v>305</v>
      </c>
      <c r="J7" s="1" t="s">
        <v>284</v>
      </c>
      <c r="K7" s="1" t="s">
        <v>305</v>
      </c>
      <c r="L7" s="1" t="s">
        <v>305</v>
      </c>
      <c r="M7" s="1" t="s">
        <v>285</v>
      </c>
      <c r="N7" s="1" t="s">
        <v>285</v>
      </c>
      <c r="O7" s="1" t="s">
        <v>286</v>
      </c>
      <c r="P7" s="1" t="s">
        <v>287</v>
      </c>
      <c r="Q7" s="1" t="s">
        <v>306</v>
      </c>
      <c r="R7" s="1" t="s">
        <v>71</v>
      </c>
      <c r="S7" s="1" t="s">
        <v>289</v>
      </c>
      <c r="T7" s="1" t="s">
        <v>290</v>
      </c>
    </row>
    <row r="8" s="1" customFormat="1" spans="1:20">
      <c r="A8" s="1" t="s">
        <v>161</v>
      </c>
      <c r="B8" s="1" t="s">
        <v>77</v>
      </c>
      <c r="C8" s="1" t="s">
        <v>307</v>
      </c>
      <c r="D8" s="1" t="s">
        <v>308</v>
      </c>
      <c r="E8" s="1" t="s">
        <v>164</v>
      </c>
      <c r="F8" s="1" t="s">
        <v>77</v>
      </c>
      <c r="G8" s="1" t="s">
        <v>78</v>
      </c>
      <c r="H8" s="1" t="s">
        <v>282</v>
      </c>
      <c r="I8" s="1" t="s">
        <v>309</v>
      </c>
      <c r="J8" s="1" t="s">
        <v>284</v>
      </c>
      <c r="K8" s="1" t="s">
        <v>309</v>
      </c>
      <c r="L8" s="1" t="s">
        <v>309</v>
      </c>
      <c r="M8" s="1" t="s">
        <v>285</v>
      </c>
      <c r="N8" s="1" t="s">
        <v>285</v>
      </c>
      <c r="O8" s="1" t="s">
        <v>286</v>
      </c>
      <c r="P8" s="1" t="s">
        <v>287</v>
      </c>
      <c r="Q8" s="1" t="s">
        <v>310</v>
      </c>
      <c r="R8" s="1" t="s">
        <v>71</v>
      </c>
      <c r="S8" s="1" t="s">
        <v>289</v>
      </c>
      <c r="T8" s="1" t="s">
        <v>290</v>
      </c>
    </row>
    <row r="9" s="1" customFormat="1" spans="1:20">
      <c r="A9" s="1" t="s">
        <v>233</v>
      </c>
      <c r="B9" s="1" t="s">
        <v>77</v>
      </c>
      <c r="C9" s="1" t="s">
        <v>311</v>
      </c>
      <c r="D9" s="1" t="s">
        <v>134</v>
      </c>
      <c r="E9" s="1" t="s">
        <v>234</v>
      </c>
      <c r="F9" s="1" t="s">
        <v>77</v>
      </c>
      <c r="G9" s="1" t="s">
        <v>78</v>
      </c>
      <c r="H9" s="1" t="s">
        <v>282</v>
      </c>
      <c r="I9" s="1" t="s">
        <v>312</v>
      </c>
      <c r="J9" s="1" t="s">
        <v>284</v>
      </c>
      <c r="K9" s="1" t="s">
        <v>312</v>
      </c>
      <c r="L9" s="1" t="s">
        <v>312</v>
      </c>
      <c r="M9" s="1" t="s">
        <v>285</v>
      </c>
      <c r="N9" s="1" t="s">
        <v>285</v>
      </c>
      <c r="O9" s="1" t="s">
        <v>286</v>
      </c>
      <c r="P9" s="1" t="s">
        <v>287</v>
      </c>
      <c r="Q9" s="1" t="s">
        <v>313</v>
      </c>
      <c r="R9" s="1" t="s">
        <v>71</v>
      </c>
      <c r="S9" s="1" t="s">
        <v>289</v>
      </c>
      <c r="T9" s="1" t="s">
        <v>290</v>
      </c>
    </row>
    <row r="10" s="1" customFormat="1" spans="1:20">
      <c r="A10" s="1" t="s">
        <v>183</v>
      </c>
      <c r="B10" s="1" t="s">
        <v>77</v>
      </c>
      <c r="C10" s="1" t="s">
        <v>314</v>
      </c>
      <c r="D10" s="1" t="s">
        <v>185</v>
      </c>
      <c r="E10" s="1" t="s">
        <v>186</v>
      </c>
      <c r="F10" s="1" t="s">
        <v>77</v>
      </c>
      <c r="G10" s="1" t="s">
        <v>78</v>
      </c>
      <c r="H10" s="1" t="s">
        <v>282</v>
      </c>
      <c r="I10" s="1" t="s">
        <v>315</v>
      </c>
      <c r="J10" s="1" t="s">
        <v>284</v>
      </c>
      <c r="K10" s="1" t="s">
        <v>315</v>
      </c>
      <c r="L10" s="1" t="s">
        <v>315</v>
      </c>
      <c r="M10" s="1" t="s">
        <v>285</v>
      </c>
      <c r="N10" s="1" t="s">
        <v>285</v>
      </c>
      <c r="O10" s="1" t="s">
        <v>286</v>
      </c>
      <c r="P10" s="1" t="s">
        <v>287</v>
      </c>
      <c r="Q10" s="1" t="s">
        <v>316</v>
      </c>
      <c r="R10" s="1" t="s">
        <v>71</v>
      </c>
      <c r="S10" s="1" t="s">
        <v>289</v>
      </c>
      <c r="T10" s="1" t="s">
        <v>290</v>
      </c>
    </row>
    <row r="11" s="1" customFormat="1" spans="1:20">
      <c r="A11" s="1" t="s">
        <v>92</v>
      </c>
      <c r="B11" s="1" t="s">
        <v>77</v>
      </c>
      <c r="C11" s="1" t="s">
        <v>317</v>
      </c>
      <c r="D11" s="1" t="s">
        <v>94</v>
      </c>
      <c r="E11" s="1" t="s">
        <v>95</v>
      </c>
      <c r="F11" s="1" t="s">
        <v>77</v>
      </c>
      <c r="G11" s="1" t="s">
        <v>78</v>
      </c>
      <c r="H11" s="1" t="s">
        <v>282</v>
      </c>
      <c r="I11" s="1" t="s">
        <v>318</v>
      </c>
      <c r="J11" s="1" t="s">
        <v>284</v>
      </c>
      <c r="K11" s="1" t="s">
        <v>318</v>
      </c>
      <c r="L11" s="1" t="s">
        <v>318</v>
      </c>
      <c r="M11" s="1" t="s">
        <v>285</v>
      </c>
      <c r="N11" s="1" t="s">
        <v>285</v>
      </c>
      <c r="O11" s="1" t="s">
        <v>286</v>
      </c>
      <c r="P11" s="1" t="s">
        <v>287</v>
      </c>
      <c r="Q11" s="1" t="s">
        <v>319</v>
      </c>
      <c r="R11" s="1" t="s">
        <v>71</v>
      </c>
      <c r="S11" s="1" t="s">
        <v>289</v>
      </c>
      <c r="T11" s="1" t="s">
        <v>290</v>
      </c>
    </row>
    <row r="12" s="1" customFormat="1" spans="1:20">
      <c r="A12" s="1" t="s">
        <v>213</v>
      </c>
      <c r="B12" s="1" t="s">
        <v>77</v>
      </c>
      <c r="C12" s="1" t="s">
        <v>320</v>
      </c>
      <c r="D12" s="1" t="s">
        <v>215</v>
      </c>
      <c r="E12" s="1" t="s">
        <v>216</v>
      </c>
      <c r="F12" s="1" t="s">
        <v>77</v>
      </c>
      <c r="G12" s="1" t="s">
        <v>78</v>
      </c>
      <c r="H12" s="1" t="s">
        <v>282</v>
      </c>
      <c r="I12" s="1" t="s">
        <v>321</v>
      </c>
      <c r="J12" s="1" t="s">
        <v>284</v>
      </c>
      <c r="K12" s="1" t="s">
        <v>321</v>
      </c>
      <c r="L12" s="1" t="s">
        <v>321</v>
      </c>
      <c r="M12" s="1" t="s">
        <v>285</v>
      </c>
      <c r="N12" s="1" t="s">
        <v>285</v>
      </c>
      <c r="O12" s="1" t="s">
        <v>286</v>
      </c>
      <c r="P12" s="1" t="s">
        <v>287</v>
      </c>
      <c r="Q12" s="1" t="s">
        <v>322</v>
      </c>
      <c r="R12" s="1" t="s">
        <v>71</v>
      </c>
      <c r="S12" s="1" t="s">
        <v>289</v>
      </c>
      <c r="T12" s="1" t="s">
        <v>290</v>
      </c>
    </row>
    <row r="13" s="1" customFormat="1" spans="1:20">
      <c r="A13" s="1" t="s">
        <v>140</v>
      </c>
      <c r="B13" s="1" t="s">
        <v>77</v>
      </c>
      <c r="C13" s="1" t="s">
        <v>323</v>
      </c>
      <c r="D13" s="1" t="s">
        <v>142</v>
      </c>
      <c r="E13" s="1" t="s">
        <v>143</v>
      </c>
      <c r="F13" s="1" t="s">
        <v>77</v>
      </c>
      <c r="G13" s="1" t="s">
        <v>78</v>
      </c>
      <c r="H13" s="1" t="s">
        <v>282</v>
      </c>
      <c r="I13" s="1" t="s">
        <v>324</v>
      </c>
      <c r="J13" s="1" t="s">
        <v>284</v>
      </c>
      <c r="K13" s="1" t="s">
        <v>324</v>
      </c>
      <c r="L13" s="1" t="s">
        <v>324</v>
      </c>
      <c r="M13" s="1" t="s">
        <v>285</v>
      </c>
      <c r="N13" s="1" t="s">
        <v>285</v>
      </c>
      <c r="O13" s="1" t="s">
        <v>286</v>
      </c>
      <c r="P13" s="1" t="s">
        <v>287</v>
      </c>
      <c r="Q13" s="1" t="s">
        <v>325</v>
      </c>
      <c r="R13" s="1" t="s">
        <v>71</v>
      </c>
      <c r="S13" s="1" t="s">
        <v>289</v>
      </c>
      <c r="T13" s="1" t="s">
        <v>290</v>
      </c>
    </row>
    <row r="14" s="1" customFormat="1" spans="1:20">
      <c r="A14" s="1" t="s">
        <v>206</v>
      </c>
      <c r="B14" s="1" t="s">
        <v>77</v>
      </c>
      <c r="C14" s="1" t="s">
        <v>326</v>
      </c>
      <c r="D14" s="1" t="s">
        <v>208</v>
      </c>
      <c r="E14" s="1" t="s">
        <v>209</v>
      </c>
      <c r="F14" s="1" t="s">
        <v>77</v>
      </c>
      <c r="G14" s="1" t="s">
        <v>78</v>
      </c>
      <c r="H14" s="1" t="s">
        <v>282</v>
      </c>
      <c r="I14" s="1" t="s">
        <v>327</v>
      </c>
      <c r="J14" s="1" t="s">
        <v>284</v>
      </c>
      <c r="K14" s="1" t="s">
        <v>327</v>
      </c>
      <c r="L14" s="1" t="s">
        <v>327</v>
      </c>
      <c r="M14" s="1" t="s">
        <v>285</v>
      </c>
      <c r="N14" s="1" t="s">
        <v>285</v>
      </c>
      <c r="O14" s="1" t="s">
        <v>286</v>
      </c>
      <c r="P14" s="1" t="s">
        <v>287</v>
      </c>
      <c r="Q14" s="1" t="s">
        <v>328</v>
      </c>
      <c r="R14" s="1" t="s">
        <v>71</v>
      </c>
      <c r="S14" s="1" t="s">
        <v>289</v>
      </c>
      <c r="T14" s="1" t="s">
        <v>290</v>
      </c>
    </row>
    <row r="15" s="1" customFormat="1" spans="1:20">
      <c r="A15" s="1" t="s">
        <v>175</v>
      </c>
      <c r="B15" s="1" t="s">
        <v>77</v>
      </c>
      <c r="C15" s="1" t="s">
        <v>329</v>
      </c>
      <c r="D15" s="1" t="s">
        <v>330</v>
      </c>
      <c r="E15" s="1" t="s">
        <v>178</v>
      </c>
      <c r="F15" s="1" t="s">
        <v>77</v>
      </c>
      <c r="G15" s="1" t="s">
        <v>78</v>
      </c>
      <c r="H15" s="1" t="s">
        <v>282</v>
      </c>
      <c r="I15" s="1" t="s">
        <v>331</v>
      </c>
      <c r="J15" s="1" t="s">
        <v>284</v>
      </c>
      <c r="K15" s="1" t="s">
        <v>331</v>
      </c>
      <c r="L15" s="1" t="s">
        <v>331</v>
      </c>
      <c r="M15" s="1" t="s">
        <v>285</v>
      </c>
      <c r="N15" s="1" t="s">
        <v>285</v>
      </c>
      <c r="O15" s="1" t="s">
        <v>286</v>
      </c>
      <c r="P15" s="1" t="s">
        <v>287</v>
      </c>
      <c r="Q15" s="1" t="s">
        <v>332</v>
      </c>
      <c r="R15" s="1" t="s">
        <v>71</v>
      </c>
      <c r="S15" s="1" t="s">
        <v>289</v>
      </c>
      <c r="T15" s="1" t="s">
        <v>290</v>
      </c>
    </row>
    <row r="16" s="1" customFormat="1" spans="1:20">
      <c r="A16" s="1" t="s">
        <v>200</v>
      </c>
      <c r="B16" s="1" t="s">
        <v>77</v>
      </c>
      <c r="C16" s="1" t="s">
        <v>333</v>
      </c>
      <c r="D16" s="1" t="s">
        <v>202</v>
      </c>
      <c r="E16" s="1" t="s">
        <v>203</v>
      </c>
      <c r="F16" s="1" t="s">
        <v>77</v>
      </c>
      <c r="G16" s="1" t="s">
        <v>78</v>
      </c>
      <c r="H16" s="1" t="s">
        <v>282</v>
      </c>
      <c r="I16" s="1" t="s">
        <v>334</v>
      </c>
      <c r="J16" s="1" t="s">
        <v>284</v>
      </c>
      <c r="K16" s="1" t="s">
        <v>334</v>
      </c>
      <c r="L16" s="1" t="s">
        <v>334</v>
      </c>
      <c r="M16" s="1" t="s">
        <v>285</v>
      </c>
      <c r="N16" s="1" t="s">
        <v>285</v>
      </c>
      <c r="O16" s="1" t="s">
        <v>286</v>
      </c>
      <c r="P16" s="1" t="s">
        <v>287</v>
      </c>
      <c r="Q16" s="1" t="s">
        <v>335</v>
      </c>
      <c r="R16" s="1" t="s">
        <v>71</v>
      </c>
      <c r="S16" s="1" t="s">
        <v>289</v>
      </c>
      <c r="T16" s="1" t="s">
        <v>290</v>
      </c>
    </row>
    <row r="17" s="1" customFormat="1" spans="1:20">
      <c r="A17" s="1" t="s">
        <v>132</v>
      </c>
      <c r="B17" s="1" t="s">
        <v>77</v>
      </c>
      <c r="C17" s="1" t="s">
        <v>336</v>
      </c>
      <c r="D17" s="1" t="s">
        <v>134</v>
      </c>
      <c r="E17" s="1" t="s">
        <v>337</v>
      </c>
      <c r="F17" s="1" t="s">
        <v>77</v>
      </c>
      <c r="G17" s="1" t="s">
        <v>78</v>
      </c>
      <c r="H17" s="1" t="s">
        <v>282</v>
      </c>
      <c r="I17" s="1" t="s">
        <v>338</v>
      </c>
      <c r="J17" s="1" t="s">
        <v>284</v>
      </c>
      <c r="K17" s="1" t="s">
        <v>338</v>
      </c>
      <c r="L17" s="1" t="s">
        <v>338</v>
      </c>
      <c r="M17" s="1" t="s">
        <v>285</v>
      </c>
      <c r="N17" s="1" t="s">
        <v>285</v>
      </c>
      <c r="O17" s="1" t="s">
        <v>286</v>
      </c>
      <c r="P17" s="1" t="s">
        <v>287</v>
      </c>
      <c r="Q17" s="1" t="s">
        <v>339</v>
      </c>
      <c r="R17" s="1" t="s">
        <v>71</v>
      </c>
      <c r="S17" s="1" t="s">
        <v>289</v>
      </c>
      <c r="T17" s="1" t="s">
        <v>290</v>
      </c>
    </row>
    <row r="18" s="1" customFormat="1" spans="1:20">
      <c r="A18" s="1" t="s">
        <v>154</v>
      </c>
      <c r="B18" s="1" t="s">
        <v>77</v>
      </c>
      <c r="C18" s="1" t="s">
        <v>340</v>
      </c>
      <c r="D18" s="1" t="s">
        <v>156</v>
      </c>
      <c r="E18" s="1" t="s">
        <v>157</v>
      </c>
      <c r="F18" s="1" t="s">
        <v>77</v>
      </c>
      <c r="G18" s="1" t="s">
        <v>78</v>
      </c>
      <c r="H18" s="1" t="s">
        <v>282</v>
      </c>
      <c r="I18" s="1" t="s">
        <v>341</v>
      </c>
      <c r="J18" s="1" t="s">
        <v>284</v>
      </c>
      <c r="K18" s="1" t="s">
        <v>341</v>
      </c>
      <c r="L18" s="1" t="s">
        <v>341</v>
      </c>
      <c r="M18" s="1" t="s">
        <v>285</v>
      </c>
      <c r="N18" s="1" t="s">
        <v>285</v>
      </c>
      <c r="O18" s="1" t="s">
        <v>286</v>
      </c>
      <c r="P18" s="1" t="s">
        <v>287</v>
      </c>
      <c r="Q18" s="1" t="s">
        <v>342</v>
      </c>
      <c r="R18" s="1" t="s">
        <v>71</v>
      </c>
      <c r="S18" s="1" t="s">
        <v>289</v>
      </c>
      <c r="T18" s="1" t="s">
        <v>290</v>
      </c>
    </row>
    <row r="19" s="1" customFormat="1" spans="1:20">
      <c r="A19" s="1" t="s">
        <v>245</v>
      </c>
      <c r="B19" s="1" t="s">
        <v>77</v>
      </c>
      <c r="C19" s="1" t="s">
        <v>343</v>
      </c>
      <c r="D19" s="1" t="s">
        <v>247</v>
      </c>
      <c r="E19" s="1" t="s">
        <v>248</v>
      </c>
      <c r="F19" s="1" t="s">
        <v>77</v>
      </c>
      <c r="G19" s="1" t="s">
        <v>78</v>
      </c>
      <c r="H19" s="1" t="s">
        <v>282</v>
      </c>
      <c r="I19" s="1" t="s">
        <v>283</v>
      </c>
      <c r="J19" s="1" t="s">
        <v>284</v>
      </c>
      <c r="K19" s="1" t="s">
        <v>283</v>
      </c>
      <c r="L19" s="1" t="s">
        <v>283</v>
      </c>
      <c r="M19" s="1" t="s">
        <v>285</v>
      </c>
      <c r="N19" s="1" t="s">
        <v>285</v>
      </c>
      <c r="O19" s="1" t="s">
        <v>286</v>
      </c>
      <c r="P19" s="1" t="s">
        <v>287</v>
      </c>
      <c r="Q19" s="1" t="s">
        <v>344</v>
      </c>
      <c r="R19" s="1" t="s">
        <v>71</v>
      </c>
      <c r="S19" s="1" t="s">
        <v>289</v>
      </c>
      <c r="T19" s="1" t="s">
        <v>290</v>
      </c>
    </row>
    <row r="20" s="1" customFormat="1" spans="1:20">
      <c r="A20" s="1" t="s">
        <v>84</v>
      </c>
      <c r="B20" s="1" t="s">
        <v>77</v>
      </c>
      <c r="C20" s="1" t="s">
        <v>345</v>
      </c>
      <c r="D20" s="1" t="s">
        <v>346</v>
      </c>
      <c r="E20" s="1" t="s">
        <v>87</v>
      </c>
      <c r="F20" s="1" t="s">
        <v>77</v>
      </c>
      <c r="G20" s="1" t="s">
        <v>78</v>
      </c>
      <c r="H20" s="1" t="s">
        <v>282</v>
      </c>
      <c r="I20" s="1" t="s">
        <v>347</v>
      </c>
      <c r="J20" s="1" t="s">
        <v>284</v>
      </c>
      <c r="K20" s="1" t="s">
        <v>347</v>
      </c>
      <c r="L20" s="1" t="s">
        <v>347</v>
      </c>
      <c r="M20" s="1" t="s">
        <v>285</v>
      </c>
      <c r="N20" s="1" t="s">
        <v>285</v>
      </c>
      <c r="O20" s="1" t="s">
        <v>286</v>
      </c>
      <c r="P20" s="1" t="s">
        <v>287</v>
      </c>
      <c r="Q20" s="1" t="s">
        <v>348</v>
      </c>
      <c r="R20" s="1" t="s">
        <v>71</v>
      </c>
      <c r="S20" s="1" t="s">
        <v>289</v>
      </c>
      <c r="T20" s="1" t="s">
        <v>290</v>
      </c>
    </row>
    <row r="21" s="1" customFormat="1" spans="1:20">
      <c r="A21" s="1" t="s">
        <v>168</v>
      </c>
      <c r="B21" s="1" t="s">
        <v>77</v>
      </c>
      <c r="C21" s="1" t="s">
        <v>349</v>
      </c>
      <c r="D21" s="1" t="s">
        <v>170</v>
      </c>
      <c r="E21" s="1" t="s">
        <v>171</v>
      </c>
      <c r="F21" s="1" t="s">
        <v>77</v>
      </c>
      <c r="G21" s="1" t="s">
        <v>78</v>
      </c>
      <c r="H21" s="1" t="s">
        <v>282</v>
      </c>
      <c r="I21" s="1" t="s">
        <v>350</v>
      </c>
      <c r="J21" s="1" t="s">
        <v>284</v>
      </c>
      <c r="K21" s="1" t="s">
        <v>350</v>
      </c>
      <c r="L21" s="1" t="s">
        <v>350</v>
      </c>
      <c r="M21" s="1" t="s">
        <v>285</v>
      </c>
      <c r="N21" s="1" t="s">
        <v>285</v>
      </c>
      <c r="O21" s="1" t="s">
        <v>286</v>
      </c>
      <c r="P21" s="1" t="s">
        <v>287</v>
      </c>
      <c r="Q21" s="1" t="s">
        <v>351</v>
      </c>
      <c r="R21" s="1" t="s">
        <v>71</v>
      </c>
      <c r="S21" s="1" t="s">
        <v>289</v>
      </c>
      <c r="T21" s="1" t="s">
        <v>290</v>
      </c>
    </row>
    <row r="22" s="1" customFormat="1" spans="1:20">
      <c r="A22" s="1" t="s">
        <v>220</v>
      </c>
      <c r="B22" s="1" t="s">
        <v>77</v>
      </c>
      <c r="C22" s="1" t="s">
        <v>352</v>
      </c>
      <c r="D22" s="1" t="s">
        <v>222</v>
      </c>
      <c r="E22" s="1" t="s">
        <v>223</v>
      </c>
      <c r="F22" s="1" t="s">
        <v>77</v>
      </c>
      <c r="G22" s="1" t="s">
        <v>78</v>
      </c>
      <c r="H22" s="1" t="s">
        <v>282</v>
      </c>
      <c r="I22" s="1" t="s">
        <v>353</v>
      </c>
      <c r="J22" s="1" t="s">
        <v>284</v>
      </c>
      <c r="K22" s="1" t="s">
        <v>353</v>
      </c>
      <c r="L22" s="1" t="s">
        <v>353</v>
      </c>
      <c r="M22" s="1" t="s">
        <v>285</v>
      </c>
      <c r="N22" s="1" t="s">
        <v>285</v>
      </c>
      <c r="O22" s="1" t="s">
        <v>286</v>
      </c>
      <c r="P22" s="1" t="s">
        <v>287</v>
      </c>
      <c r="Q22" s="1" t="s">
        <v>354</v>
      </c>
      <c r="R22" s="1" t="s">
        <v>71</v>
      </c>
      <c r="S22" s="1" t="s">
        <v>289</v>
      </c>
      <c r="T22" s="1" t="s">
        <v>290</v>
      </c>
    </row>
    <row r="23" s="1" customFormat="1" spans="1:20">
      <c r="A23" s="1" t="s">
        <v>148</v>
      </c>
      <c r="B23" s="1" t="s">
        <v>77</v>
      </c>
      <c r="C23" s="1" t="s">
        <v>355</v>
      </c>
      <c r="D23" s="1" t="s">
        <v>150</v>
      </c>
      <c r="E23" s="1" t="s">
        <v>151</v>
      </c>
      <c r="F23" s="1" t="s">
        <v>77</v>
      </c>
      <c r="G23" s="1" t="s">
        <v>78</v>
      </c>
      <c r="H23" s="1" t="s">
        <v>282</v>
      </c>
      <c r="I23" s="1" t="s">
        <v>356</v>
      </c>
      <c r="J23" s="1" t="s">
        <v>284</v>
      </c>
      <c r="K23" s="1" t="s">
        <v>356</v>
      </c>
      <c r="L23" s="1" t="s">
        <v>356</v>
      </c>
      <c r="M23" s="1" t="s">
        <v>285</v>
      </c>
      <c r="N23" s="1" t="s">
        <v>285</v>
      </c>
      <c r="O23" s="1" t="s">
        <v>286</v>
      </c>
      <c r="P23" s="1" t="s">
        <v>287</v>
      </c>
      <c r="Q23" s="1" t="s">
        <v>357</v>
      </c>
      <c r="R23" s="1" t="s">
        <v>71</v>
      </c>
      <c r="S23" s="1" t="s">
        <v>289</v>
      </c>
      <c r="T23" s="1" t="s">
        <v>290</v>
      </c>
    </row>
    <row r="24" s="1" customFormat="1" spans="1:20">
      <c r="A24" s="1" t="s">
        <v>100</v>
      </c>
      <c r="B24" s="1" t="s">
        <v>77</v>
      </c>
      <c r="C24" s="1" t="s">
        <v>358</v>
      </c>
      <c r="D24" s="1" t="s">
        <v>359</v>
      </c>
      <c r="E24" s="1" t="s">
        <v>103</v>
      </c>
      <c r="F24" s="1" t="s">
        <v>77</v>
      </c>
      <c r="G24" s="1" t="s">
        <v>78</v>
      </c>
      <c r="H24" s="1" t="s">
        <v>282</v>
      </c>
      <c r="I24" s="1" t="s">
        <v>360</v>
      </c>
      <c r="J24" s="1" t="s">
        <v>284</v>
      </c>
      <c r="K24" s="1" t="s">
        <v>360</v>
      </c>
      <c r="L24" s="1" t="s">
        <v>360</v>
      </c>
      <c r="M24" s="1" t="s">
        <v>285</v>
      </c>
      <c r="N24" s="1" t="s">
        <v>285</v>
      </c>
      <c r="O24" s="1" t="s">
        <v>286</v>
      </c>
      <c r="P24" s="1" t="s">
        <v>287</v>
      </c>
      <c r="Q24" s="1" t="s">
        <v>361</v>
      </c>
      <c r="R24" s="1" t="s">
        <v>71</v>
      </c>
      <c r="S24" s="1" t="s">
        <v>289</v>
      </c>
      <c r="T24" s="1" t="s">
        <v>290</v>
      </c>
    </row>
    <row r="25" s="1" customFormat="1" spans="1:20">
      <c r="A25" s="1" t="s">
        <v>108</v>
      </c>
      <c r="B25" s="1" t="s">
        <v>77</v>
      </c>
      <c r="C25" s="1" t="s">
        <v>362</v>
      </c>
      <c r="D25" s="1" t="s">
        <v>110</v>
      </c>
      <c r="E25" s="1" t="s">
        <v>111</v>
      </c>
      <c r="F25" s="1" t="s">
        <v>77</v>
      </c>
      <c r="G25" s="1" t="s">
        <v>78</v>
      </c>
      <c r="H25" s="1" t="s">
        <v>282</v>
      </c>
      <c r="I25" s="1" t="s">
        <v>363</v>
      </c>
      <c r="J25" s="1" t="s">
        <v>284</v>
      </c>
      <c r="K25" s="1" t="s">
        <v>363</v>
      </c>
      <c r="L25" s="1" t="s">
        <v>363</v>
      </c>
      <c r="M25" s="1" t="s">
        <v>285</v>
      </c>
      <c r="N25" s="1" t="s">
        <v>285</v>
      </c>
      <c r="O25" s="1" t="s">
        <v>286</v>
      </c>
      <c r="P25" s="1" t="s">
        <v>287</v>
      </c>
      <c r="Q25" s="1" t="s">
        <v>364</v>
      </c>
      <c r="R25" s="1" t="s">
        <v>71</v>
      </c>
      <c r="S25" s="1" t="s">
        <v>289</v>
      </c>
      <c r="T25" s="1" t="s">
        <v>290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2022-02-18T03:03:59Z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3C18AF18A16547AE84F85887CCAA1E6E</vt:lpwstr>
  </property>
</Properties>
</file>