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<sst xmlns="http://schemas.openxmlformats.org/spreadsheetml/2006/main" count="760" uniqueCount="246">
  <si>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</si>
  <si>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</si>
  <si>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</si>
  <si>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</si>
  <si>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</si>
  <si>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</si>
  <si>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</si>
  <si>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</si>
  <si>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</si>
  <si>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</si>
  <si>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</si>
  <si>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</si>
  <si>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</si>
  <si>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</si>
  <si>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</si>
  <si>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</si>
  <si>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</si>
  <si>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</si>
  <si>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</si>
  <si>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</si>
  <si>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</si>
  <si>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</si>
  <si>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</si>
  <si>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</si>
  <si>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</si>
  <si>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17101007003	</t>
  </si>
  <si>
    <t>Ctrip</t>
  </si>
  <si>
    <t>正常</t>
  </si>
  <si>
    <t>[连山]清远金子山森林雪谷壮瑶度假村(82520535)</t>
  </si>
  <si>
    <t>清远金子山森林雪谷木屋&lt;日历房套餐高价值&gt;&lt;早+晚餐&gt;&lt;新酒店礼盒&gt;</t>
  </si>
  <si>
    <t>CNY</t>
  </si>
  <si>
    <t>蒋连欢</t>
  </si>
  <si>
    <t>CA363220218CNY</t>
  </si>
  <si>
    <t>未提现</t>
  </si>
  <si>
    <t>携程开票</t>
  </si>
  <si>
    <t xml:space="preserve">	</t>
  </si>
  <si>
    <t xml:space="preserve">17169835457	</t>
  </si>
  <si>
    <t>[和平]和平热龙温泉度假村(78217595)</t>
  </si>
  <si>
    <t>二房木屋别墅&lt;限量特价&gt;&lt;四人入住&gt;&lt;早餐&gt;</t>
  </si>
  <si>
    <t>陆德</t>
  </si>
  <si>
    <t xml:space="preserve">2388008	</t>
  </si>
  <si>
    <t xml:space="preserve">17198607460	</t>
  </si>
  <si>
    <t>标准双人房&lt;特别促销&gt;&lt;双人入住&gt;&lt;双早&gt;</t>
  </si>
  <si>
    <t>杜海燕,李万强</t>
  </si>
  <si>
    <t xml:space="preserve">2399682	</t>
  </si>
  <si>
    <t xml:space="preserve">17198991510	</t>
  </si>
  <si>
    <t>[上海]上海花园饭店(10117001)</t>
  </si>
  <si>
    <t>高级套房&lt;双人入住&gt;&lt;内宾&gt;&lt;预付&gt;&lt;双早&gt;</t>
  </si>
  <si>
    <t>陈吟佳</t>
  </si>
  <si>
    <t xml:space="preserve">2399890	</t>
  </si>
  <si>
    <t>取消</t>
  </si>
  <si>
    <t xml:space="preserve">17211015415	</t>
  </si>
  <si>
    <t>[连山]连山江景酒店(83922563)</t>
  </si>
  <si>
    <t>大床房&lt;双早&gt;</t>
  </si>
  <si>
    <t>马云辉</t>
  </si>
  <si>
    <t xml:space="preserve">2404619	</t>
  </si>
  <si>
    <t xml:space="preserve">17227439276	</t>
  </si>
  <si>
    <t>[梅州]梅州客天下艺术家园酒店(83268462)</t>
  </si>
  <si>
    <t>林风眠艺术主题大床房&lt;大床&gt;&lt;超值特惠&gt;&lt;双人入住&gt;&lt;日历房套餐高价值&gt;&lt;双早&gt;&lt;新酒店礼盒&gt;</t>
  </si>
  <si>
    <t>王涛,王占国</t>
  </si>
  <si>
    <t xml:space="preserve">2408333	</t>
  </si>
  <si>
    <t xml:space="preserve">682635	</t>
  </si>
  <si>
    <t xml:space="preserve">17229059834	</t>
  </si>
  <si>
    <t>梁叶伦,张钻南</t>
  </si>
  <si>
    <t xml:space="preserve">17241028435	</t>
  </si>
  <si>
    <t>[梅州]梅州麓湖山酒店(67856423)</t>
  </si>
  <si>
    <t>标准双床房&lt;双床&gt;&lt;特惠专享&gt;&lt;双人入住&gt;&lt;日历房套餐高价值&gt;&lt;无早&gt;&lt;新酒店礼盒&gt;</t>
  </si>
  <si>
    <t>林致远</t>
  </si>
  <si>
    <t xml:space="preserve">2409500	</t>
  </si>
  <si>
    <t xml:space="preserve">719976	</t>
  </si>
  <si>
    <t xml:space="preserve">17249505807	</t>
  </si>
  <si>
    <t>[无锡]无锡融创施柏阁酒店(67322879)</t>
  </si>
  <si>
    <t>豪华湖景大床房A&lt;双人入住&gt;&lt;内宾&gt;&lt;预付&gt;&lt;双早&gt;</t>
  </si>
  <si>
    <t>宋红燕</t>
  </si>
  <si>
    <t xml:space="preserve">2410107	</t>
  </si>
  <si>
    <t xml:space="preserve">005885	</t>
  </si>
  <si>
    <t xml:space="preserve">17249735753	</t>
  </si>
  <si>
    <t>林风眠艺术主题双床房&lt;双床&gt;&lt;超值特惠&gt;&lt;双人入住&gt;&lt;日历房套餐高价值&gt;&lt;双早&gt;&lt;新酒店礼盒&gt;</t>
  </si>
  <si>
    <t>杨梅</t>
  </si>
  <si>
    <t xml:space="preserve">2410140	</t>
  </si>
  <si>
    <t xml:space="preserve">683445	</t>
  </si>
  <si>
    <t xml:space="preserve">17250631462	</t>
  </si>
  <si>
    <t>[镇江]锦江之星品尚(镇江西津渡大西路店)(69275543)</t>
  </si>
  <si>
    <t>商务标准房B&lt;双人入住&gt;&lt;内宾&gt;&lt;预付&gt;&lt;无早&gt;</t>
  </si>
  <si>
    <t>卢晓宏,朱洁</t>
  </si>
  <si>
    <t xml:space="preserve">2410262	</t>
  </si>
  <si>
    <t xml:space="preserve">17252138948	</t>
  </si>
  <si>
    <t>[杭州]杭州陆羽君澜度假酒店(80284220)</t>
  </si>
  <si>
    <t>标准大床房&lt;双人入住&gt;&lt;双早&gt;</t>
  </si>
  <si>
    <t>杨彤</t>
  </si>
  <si>
    <t xml:space="preserve">2410428	</t>
  </si>
  <si>
    <t xml:space="preserve">2201290003	</t>
  </si>
  <si>
    <t xml:space="preserve">17257187615	</t>
  </si>
  <si>
    <t>客家民俗双床房&lt;双床&gt;&lt;超值特惠&gt;&lt;双人入住&gt;&lt;日历房套餐高价值&gt;&lt;双早&gt;&lt;新酒店礼盒&gt;</t>
  </si>
  <si>
    <t>谢文婷</t>
  </si>
  <si>
    <t xml:space="preserve">2410730	</t>
  </si>
  <si>
    <t xml:space="preserve">683398	</t>
  </si>
  <si>
    <t xml:space="preserve">17257273767	</t>
  </si>
  <si>
    <t xml:space="preserve">17257572641	</t>
  </si>
  <si>
    <t xml:space="preserve">2410789	</t>
  </si>
  <si>
    <t xml:space="preserve">17257893508	</t>
  </si>
  <si>
    <t>标准间&lt;双早&gt;</t>
  </si>
  <si>
    <t>吴国昌</t>
  </si>
  <si>
    <t xml:space="preserve">2410859	</t>
  </si>
  <si>
    <t xml:space="preserve">17258520859	</t>
  </si>
  <si>
    <t>客家民俗大床房&lt;大床&gt;&lt;超值特惠&gt;&lt;双人入住&gt;&lt;日历房套餐高价值&gt;&lt;双早&gt;&lt;新酒店礼盒&gt;</t>
  </si>
  <si>
    <t>黄晓敏,李庆梅</t>
  </si>
  <si>
    <t xml:space="preserve">2410969	</t>
  </si>
  <si>
    <t xml:space="preserve">683526	</t>
  </si>
  <si>
    <t xml:space="preserve">17262244271	</t>
  </si>
  <si>
    <t>[固安]固安福朋喜来登酒店(26475558)</t>
  </si>
  <si>
    <t>高级双床房&lt;双人入住&gt;&lt;早+晚餐&gt;</t>
  </si>
  <si>
    <t>薛丹丹</t>
  </si>
  <si>
    <t xml:space="preserve">2411157	</t>
  </si>
  <si>
    <t xml:space="preserve">acknowledge	</t>
  </si>
  <si>
    <t xml:space="preserve">17262251643	</t>
  </si>
  <si>
    <t>[贵阳]贵阳溪山里酒店(77243456)</t>
  </si>
  <si>
    <t>高级大床房&lt;双人入住&gt;&lt;中宾&gt;&lt;无早&gt;</t>
  </si>
  <si>
    <t>赵辉</t>
  </si>
  <si>
    <t xml:space="preserve">17262412446	</t>
  </si>
  <si>
    <t>鲁帆</t>
  </si>
  <si>
    <t xml:space="preserve">2411195	</t>
  </si>
  <si>
    <t xml:space="preserve">683546	</t>
  </si>
  <si>
    <t xml:space="preserve">17262414010	</t>
  </si>
  <si>
    <t>王家宜</t>
  </si>
  <si>
    <t xml:space="preserve">2411198	</t>
  </si>
  <si>
    <t xml:space="preserve">683547	</t>
  </si>
  <si>
    <t xml:space="preserve">17265214287	</t>
  </si>
  <si>
    <t>[广州]广州南沙大酒店(9824699)</t>
  </si>
  <si>
    <t>豪华海景双床房&lt;早+晚餐&gt;</t>
  </si>
  <si>
    <t>刘颖宜</t>
  </si>
  <si>
    <t xml:space="preserve">2411739	</t>
  </si>
  <si>
    <t xml:space="preserve">17269510028	</t>
  </si>
  <si>
    <t>顾新丹</t>
  </si>
  <si>
    <t xml:space="preserve">2411898	</t>
  </si>
  <si>
    <t xml:space="preserve">006150	</t>
  </si>
  <si>
    <t xml:space="preserve">17270734149	</t>
  </si>
  <si>
    <t>翁英杰</t>
  </si>
  <si>
    <t xml:space="preserve">2412030	</t>
  </si>
  <si>
    <t xml:space="preserve">17270793284	</t>
  </si>
  <si>
    <t>[玉山]三清山梯云岭宾馆(83235889)</t>
  </si>
  <si>
    <t>双标间&lt;双人入住&gt;&lt;无早&gt;</t>
  </si>
  <si>
    <t>陈志元,戴凤全</t>
  </si>
  <si>
    <t xml:space="preserve">17271215367	</t>
  </si>
  <si>
    <t>[佛山]宜尚酒店(佛山西樵山景区樵岭广场店)(83135943)</t>
  </si>
  <si>
    <t>宜品双床房&lt;特惠&gt;&lt;无早&gt;</t>
  </si>
  <si>
    <t>曾柔柔</t>
  </si>
  <si>
    <t>，</t>
  </si>
  <si>
    <t>A220218094426481</t>
  </si>
  <si>
    <t>A220218094525481</t>
  </si>
  <si>
    <t>A220218094611481</t>
  </si>
  <si>
    <t>CNY / HKD 当前参考汇率: 1.231173571</t>
  </si>
  <si>
    <t>总计：16510.92 CNY/
20327.81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</si>
  <si>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</si>
  <si>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</si>
  <si>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</si>
  <si>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</si>
  <si>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</si>
  <si>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</si>
  <si>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</si>
  <si>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</si>
  <si>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</si>
  <si>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</si>
  <si>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</si>
  <si>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</si>
  <si>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</si>
  <si>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</si>
  <si>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</si>
  <si>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</si>
  <si>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</si>
  <si>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2022-01-02</t>
  </si>
  <si>
    <t>2368577</t>
  </si>
  <si>
    <t>清远金子山森林雪谷壮瑶度假村</t>
  </si>
  <si>
    <t>2022-02-02</t>
  </si>
  <si>
    <t>2022-02-03</t>
  </si>
  <si>
    <t>退房日周结</t>
  </si>
  <si>
    <t>630.00</t>
  </si>
  <si>
    <t>RMB</t>
  </si>
  <si>
    <t>0</t>
  </si>
  <si>
    <t>0.00</t>
  </si>
  <si>
    <t>携程国内直连(DD)</t>
  </si>
  <si>
    <t>2022-01-02 10:15:08</t>
  </si>
  <si>
    <t>否</t>
  </si>
  <si>
    <t>汇智国际旅游发展有限公司</t>
  </si>
  <si>
    <t>直采</t>
  </si>
  <si>
    <t>2022-01-13</t>
  </si>
  <si>
    <t>2388008</t>
  </si>
  <si>
    <t>和平热龙温泉度假村</t>
  </si>
  <si>
    <t>2022-02-01</t>
  </si>
  <si>
    <t>2230.00</t>
  </si>
  <si>
    <t>2022-01-17 10:13:30</t>
  </si>
  <si>
    <t>2022-01-21</t>
  </si>
  <si>
    <t>2404619</t>
  </si>
  <si>
    <t>连山江景酒店</t>
  </si>
  <si>
    <t>228.00</t>
  </si>
  <si>
    <t>2022-01-21 16:27:35</t>
  </si>
  <si>
    <t>2022-01-24</t>
  </si>
  <si>
    <t>2408333</t>
  </si>
  <si>
    <t>梅州客天下艺术家园酒店</t>
  </si>
  <si>
    <t>1536.96</t>
  </si>
  <si>
    <t>2022-01-24 20:00:22</t>
  </si>
  <si>
    <t>2022-01-25</t>
  </si>
  <si>
    <t>2408618</t>
  </si>
  <si>
    <t>1208.00</t>
  </si>
  <si>
    <t>2022-01-25 11:55:47</t>
  </si>
  <si>
    <t>2022-01-26</t>
  </si>
  <si>
    <t>2409500</t>
  </si>
  <si>
    <t>梅州麓湖山酒店</t>
  </si>
  <si>
    <t>505.31</t>
  </si>
  <si>
    <t>2022-01-26 19:31:48</t>
  </si>
  <si>
    <t>Saas酒店</t>
  </si>
  <si>
    <t>2022-01-28</t>
  </si>
  <si>
    <t>2410107</t>
  </si>
  <si>
    <t>无锡融创万达嘉华酒店</t>
  </si>
  <si>
    <t>997.36</t>
  </si>
  <si>
    <t>2022-01-28 11:38:23</t>
  </si>
  <si>
    <t>直连</t>
  </si>
  <si>
    <t>2410140</t>
  </si>
  <si>
    <t>760.47</t>
  </si>
  <si>
    <t>2022-01-28 13:06:46</t>
  </si>
  <si>
    <t>2022-01-29</t>
  </si>
  <si>
    <t>2410428</t>
  </si>
  <si>
    <t>杭州陆羽君澜度假酒店</t>
  </si>
  <si>
    <t>1380.00</t>
  </si>
  <si>
    <t>2022-01-29 09:57:52</t>
  </si>
  <si>
    <t>2022-01-30</t>
  </si>
  <si>
    <t>2410859</t>
  </si>
  <si>
    <t>238.00</t>
  </si>
  <si>
    <t>2022-01-30 17:04:59</t>
  </si>
  <si>
    <t>2411739</t>
  </si>
  <si>
    <t>广州南沙大酒店</t>
  </si>
  <si>
    <t>1500.00</t>
  </si>
  <si>
    <t>2022-02-01 21:14:59</t>
  </si>
  <si>
    <t>2411898</t>
  </si>
  <si>
    <t>998.41</t>
  </si>
  <si>
    <t>2022-02-02 10:27:20</t>
  </si>
  <si>
    <t>2412030</t>
  </si>
  <si>
    <t>2022-02-02 16:14:11</t>
  </si>
  <si>
    <t>2412046</t>
  </si>
  <si>
    <t>三清山梯云岭宾馆</t>
  </si>
  <si>
    <t>750.00</t>
  </si>
  <si>
    <t>2022-02-02 16:40:35</t>
  </si>
  <si>
    <t>2412108</t>
  </si>
  <si>
    <t>宜尚酒店(佛山西樵山景区樵岭广场店)</t>
  </si>
  <si>
    <t>210.00</t>
  </si>
  <si>
    <t>2022-02-02 18:56:41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</si>
</sst>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44594</v>
      </c>
      <c r="G2" s="6">
        <v>44595</v>
      </c>
      <c r="H2" s="4">
        <v>1</v>
      </c>
      <c r="I2" s="4">
        <v>1</v>
      </c>
      <c r="J2" s="4">
        <v>1</v>
      </c>
      <c r="K2" s="4" t="s">
        <v>30</v>
      </c>
      <c r="L2" s="4">
        <v>630</v>
      </c>
      <c r="M2" s="4">
        <v>630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44563</v>
      </c>
      <c r="S2" s="6">
        <v>44610</v>
      </c>
      <c r="T2" s="4" t="s">
        <v>34</v>
      </c>
      <c r="U2" s="4">
        <v>630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44593</v>
      </c>
      <c r="G3" s="6">
        <v>44595</v>
      </c>
      <c r="H3" s="4">
        <v>1</v>
      </c>
      <c r="I3" s="4">
        <v>2</v>
      </c>
      <c r="J3" s="4">
        <v>2</v>
      </c>
      <c r="K3" s="4" t="s">
        <v>30</v>
      </c>
      <c r="L3" s="4">
        <v>2230</v>
      </c>
      <c r="M3" s="4">
        <v>2230</v>
      </c>
      <c r="N3" s="4" t="s">
        <v>39</v>
      </c>
      <c r="O3" s="4" t="s">
        <v>32</v>
      </c>
      <c r="P3" s="4" t="s">
        <v>33</v>
      </c>
      <c r="Q3" s="4">
        <v>0</v>
      </c>
      <c r="R3" s="7">
        <v>44574</v>
      </c>
      <c r="S3" s="6">
        <v>44610</v>
      </c>
      <c r="T3" s="4" t="s">
        <v>34</v>
      </c>
      <c r="U3" s="4">
        <v>2230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37</v>
      </c>
      <c r="E4" s="4" t="s">
        <v>42</v>
      </c>
      <c r="F4" s="6">
        <v>44593</v>
      </c>
      <c r="G4" s="6">
        <v>44595</v>
      </c>
      <c r="H4" s="4">
        <v>2</v>
      </c>
      <c r="I4" s="4">
        <v>2</v>
      </c>
      <c r="J4" s="4">
        <v>4</v>
      </c>
      <c r="K4" s="4" t="s">
        <v>30</v>
      </c>
      <c r="L4" s="4">
        <v>2040</v>
      </c>
      <c r="M4" s="4">
        <v>2040</v>
      </c>
      <c r="N4" s="4" t="s">
        <v>43</v>
      </c>
      <c r="O4" s="4" t="s">
        <v>32</v>
      </c>
      <c r="P4" s="4" t="s">
        <v>33</v>
      </c>
      <c r="Q4" s="4">
        <v>0</v>
      </c>
      <c r="R4" s="7">
        <v>44580</v>
      </c>
      <c r="S4" s="6">
        <v>44610</v>
      </c>
      <c r="T4" s="4" t="s">
        <v>34</v>
      </c>
      <c r="U4" s="4">
        <v>2040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44593</v>
      </c>
      <c r="G5" s="6">
        <v>44595</v>
      </c>
      <c r="H5" s="4">
        <v>1</v>
      </c>
      <c r="I5" s="4">
        <v>2</v>
      </c>
      <c r="J5" s="4">
        <v>2</v>
      </c>
      <c r="K5" s="4" t="s">
        <v>30</v>
      </c>
      <c r="L5" s="4">
        <v>5720.72</v>
      </c>
      <c r="M5" s="4">
        <v>5720.72</v>
      </c>
      <c r="N5" s="4" t="s">
        <v>48</v>
      </c>
      <c r="O5" s="4" t="s">
        <v>32</v>
      </c>
      <c r="P5" s="4" t="s">
        <v>33</v>
      </c>
      <c r="Q5" s="4">
        <v>0</v>
      </c>
      <c r="R5" s="7">
        <v>44580</v>
      </c>
      <c r="S5" s="6">
        <v>44610</v>
      </c>
      <c r="T5" s="4" t="s">
        <v>34</v>
      </c>
      <c r="U5" s="4">
        <v>5720.72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44593</v>
      </c>
      <c r="G6" s="6">
        <v>44595</v>
      </c>
      <c r="H6" s="4">
        <v>1</v>
      </c>
      <c r="I6" s="4">
        <v>2</v>
      </c>
      <c r="J6" s="4">
        <v>2</v>
      </c>
      <c r="K6" s="4" t="s">
        <v>30</v>
      </c>
      <c r="L6" s="4">
        <v>-5720.72</v>
      </c>
      <c r="M6" s="4">
        <v>-5720.72</v>
      </c>
      <c r="N6" s="4" t="s">
        <v>48</v>
      </c>
      <c r="O6" s="4" t="s">
        <v>32</v>
      </c>
      <c r="P6" s="4" t="s">
        <v>33</v>
      </c>
      <c r="Q6" s="4">
        <v>0</v>
      </c>
      <c r="R6" s="7">
        <v>44580</v>
      </c>
      <c r="S6" s="6">
        <v>44610</v>
      </c>
      <c r="T6" s="4" t="s">
        <v>34</v>
      </c>
      <c r="U6" s="4">
        <v>-5720.72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44594</v>
      </c>
      <c r="G7" s="6">
        <v>44595</v>
      </c>
      <c r="H7" s="4">
        <v>1</v>
      </c>
      <c r="I7" s="4">
        <v>1</v>
      </c>
      <c r="J7" s="4">
        <v>1</v>
      </c>
      <c r="K7" s="4" t="s">
        <v>30</v>
      </c>
      <c r="L7" s="4">
        <v>228</v>
      </c>
      <c r="M7" s="4">
        <v>228</v>
      </c>
      <c r="N7" s="4" t="s">
        <v>54</v>
      </c>
      <c r="O7" s="4" t="s">
        <v>32</v>
      </c>
      <c r="P7" s="4" t="s">
        <v>33</v>
      </c>
      <c r="Q7" s="4">
        <v>0</v>
      </c>
      <c r="R7" s="7">
        <v>44582</v>
      </c>
      <c r="S7" s="6">
        <v>44610</v>
      </c>
      <c r="T7" s="4" t="s">
        <v>34</v>
      </c>
      <c r="U7" s="4">
        <v>228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44594</v>
      </c>
      <c r="G8" s="6">
        <v>44595</v>
      </c>
      <c r="H8" s="4">
        <v>2</v>
      </c>
      <c r="I8" s="4">
        <v>1</v>
      </c>
      <c r="J8" s="4">
        <v>2</v>
      </c>
      <c r="K8" s="4" t="s">
        <v>30</v>
      </c>
      <c r="L8" s="4">
        <v>1536.96</v>
      </c>
      <c r="M8" s="4">
        <v>1536.96</v>
      </c>
      <c r="N8" s="4" t="s">
        <v>59</v>
      </c>
      <c r="O8" s="4" t="s">
        <v>32</v>
      </c>
      <c r="P8" s="4" t="s">
        <v>33</v>
      </c>
      <c r="Q8" s="4">
        <v>0</v>
      </c>
      <c r="R8" s="7">
        <v>44585</v>
      </c>
      <c r="S8" s="6">
        <v>44610</v>
      </c>
      <c r="T8" s="4" t="s">
        <v>34</v>
      </c>
      <c r="U8" s="4">
        <v>1536.96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44594</v>
      </c>
      <c r="G9" s="6">
        <v>44595</v>
      </c>
      <c r="H9" s="4">
        <v>2</v>
      </c>
      <c r="I9" s="4">
        <v>1</v>
      </c>
      <c r="J9" s="4">
        <v>2</v>
      </c>
      <c r="K9" s="4" t="s">
        <v>30</v>
      </c>
      <c r="L9" s="4">
        <v>1208</v>
      </c>
      <c r="M9" s="4">
        <v>1208</v>
      </c>
      <c r="N9" s="4" t="s">
        <v>63</v>
      </c>
      <c r="O9" s="4" t="s">
        <v>32</v>
      </c>
      <c r="P9" s="4" t="s">
        <v>33</v>
      </c>
      <c r="Q9" s="4">
        <v>0</v>
      </c>
      <c r="R9" s="7">
        <v>44586</v>
      </c>
      <c r="S9" s="6">
        <v>44610</v>
      </c>
      <c r="T9" s="4" t="s">
        <v>34</v>
      </c>
      <c r="U9" s="4">
        <v>1208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44594</v>
      </c>
      <c r="G10" s="6">
        <v>44595</v>
      </c>
      <c r="H10" s="4">
        <v>1</v>
      </c>
      <c r="I10" s="4">
        <v>1</v>
      </c>
      <c r="J10" s="4">
        <v>1</v>
      </c>
      <c r="K10" s="4" t="s">
        <v>30</v>
      </c>
      <c r="L10" s="4">
        <v>505.31</v>
      </c>
      <c r="M10" s="4">
        <v>505.31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44587</v>
      </c>
      <c r="S10" s="6">
        <v>44610</v>
      </c>
      <c r="T10" s="4" t="s">
        <v>34</v>
      </c>
      <c r="U10" s="4">
        <v>505.31</v>
      </c>
      <c r="V10" s="4">
        <v>0</v>
      </c>
      <c r="W10" s="4">
        <v>0</v>
      </c>
      <c r="X10" s="4" t="s">
        <v>68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44594</v>
      </c>
      <c r="G11" s="6">
        <v>44595</v>
      </c>
      <c r="H11" s="4">
        <v>1</v>
      </c>
      <c r="I11" s="4">
        <v>1</v>
      </c>
      <c r="J11" s="4">
        <v>1</v>
      </c>
      <c r="K11" s="4" t="s">
        <v>30</v>
      </c>
      <c r="L11" s="4">
        <v>997.36</v>
      </c>
      <c r="M11" s="4">
        <v>997.36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44589</v>
      </c>
      <c r="S11" s="6">
        <v>44610</v>
      </c>
      <c r="T11" s="4" t="s">
        <v>34</v>
      </c>
      <c r="U11" s="4">
        <v>997.36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57</v>
      </c>
      <c r="E12" s="4" t="s">
        <v>77</v>
      </c>
      <c r="F12" s="6">
        <v>44594</v>
      </c>
      <c r="G12" s="6">
        <v>44595</v>
      </c>
      <c r="H12" s="4">
        <v>1</v>
      </c>
      <c r="I12" s="4">
        <v>1</v>
      </c>
      <c r="J12" s="4">
        <v>1</v>
      </c>
      <c r="K12" s="4" t="s">
        <v>30</v>
      </c>
      <c r="L12" s="4">
        <v>760.47</v>
      </c>
      <c r="M12" s="4">
        <v>760.47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44589</v>
      </c>
      <c r="S12" s="6">
        <v>44610</v>
      </c>
      <c r="T12" s="4" t="s">
        <v>34</v>
      </c>
      <c r="U12" s="4">
        <v>760.47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44594</v>
      </c>
      <c r="G13" s="6">
        <v>44595</v>
      </c>
      <c r="H13" s="4">
        <v>2</v>
      </c>
      <c r="I13" s="4">
        <v>1</v>
      </c>
      <c r="J13" s="4">
        <v>2</v>
      </c>
      <c r="K13" s="4" t="s">
        <v>30</v>
      </c>
      <c r="L13" s="4">
        <v>335.32</v>
      </c>
      <c r="M13" s="4">
        <v>335.32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44589</v>
      </c>
      <c r="S13" s="6">
        <v>44610</v>
      </c>
      <c r="T13" s="4" t="s">
        <v>34</v>
      </c>
      <c r="U13" s="4">
        <v>335.32</v>
      </c>
      <c r="V13" s="4">
        <v>0</v>
      </c>
      <c r="W13" s="4">
        <v>0</v>
      </c>
      <c r="X13" s="4" t="s">
        <v>85</v>
      </c>
      <c r="Y13" s="4" t="s">
        <v>35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44593</v>
      </c>
      <c r="G14" s="6">
        <v>44595</v>
      </c>
      <c r="H14" s="4">
        <v>1</v>
      </c>
      <c r="I14" s="4">
        <v>2</v>
      </c>
      <c r="J14" s="4">
        <v>2</v>
      </c>
      <c r="K14" s="4" t="s">
        <v>30</v>
      </c>
      <c r="L14" s="4">
        <v>1380</v>
      </c>
      <c r="M14" s="4">
        <v>1380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44590</v>
      </c>
      <c r="S14" s="6">
        <v>44610</v>
      </c>
      <c r="T14" s="4" t="s">
        <v>34</v>
      </c>
      <c r="U14" s="4">
        <v>1380</v>
      </c>
      <c r="V14" s="4">
        <v>0</v>
      </c>
      <c r="W14" s="4">
        <v>0</v>
      </c>
      <c r="X14" s="4" t="s">
        <v>90</v>
      </c>
      <c r="Y14" s="4" t="s">
        <v>91</v>
      </c>
    </row>
    <row r="15" s="4" customFormat="1" spans="1:25">
      <c r="A15" s="4" t="s">
        <v>81</v>
      </c>
      <c r="B15" s="4" t="s">
        <v>26</v>
      </c>
      <c r="C15" s="4" t="s">
        <v>50</v>
      </c>
      <c r="D15" s="4" t="s">
        <v>82</v>
      </c>
      <c r="E15" s="4" t="s">
        <v>83</v>
      </c>
      <c r="F15" s="6">
        <v>44594</v>
      </c>
      <c r="G15" s="6">
        <v>44595</v>
      </c>
      <c r="H15" s="4">
        <v>2</v>
      </c>
      <c r="I15" s="4">
        <v>1</v>
      </c>
      <c r="J15" s="4">
        <v>2</v>
      </c>
      <c r="K15" s="4" t="s">
        <v>30</v>
      </c>
      <c r="L15" s="4">
        <v>-335.32</v>
      </c>
      <c r="M15" s="4">
        <v>-335.32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44589</v>
      </c>
      <c r="S15" s="6">
        <v>44610</v>
      </c>
      <c r="T15" s="4" t="s">
        <v>34</v>
      </c>
      <c r="U15" s="4">
        <v>-335.32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57</v>
      </c>
      <c r="E16" s="4" t="s">
        <v>93</v>
      </c>
      <c r="F16" s="6">
        <v>44594</v>
      </c>
      <c r="G16" s="6">
        <v>44595</v>
      </c>
      <c r="H16" s="4">
        <v>1</v>
      </c>
      <c r="I16" s="4">
        <v>1</v>
      </c>
      <c r="J16" s="4">
        <v>1</v>
      </c>
      <c r="K16" s="4" t="s">
        <v>30</v>
      </c>
      <c r="L16" s="4">
        <v>631.39</v>
      </c>
      <c r="M16" s="4">
        <v>631.39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44591</v>
      </c>
      <c r="S16" s="6">
        <v>44610</v>
      </c>
      <c r="T16" s="4" t="s">
        <v>34</v>
      </c>
      <c r="U16" s="4">
        <v>631.39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37</v>
      </c>
      <c r="E17" s="4" t="s">
        <v>42</v>
      </c>
      <c r="F17" s="6">
        <v>44593</v>
      </c>
      <c r="G17" s="6">
        <v>44595</v>
      </c>
      <c r="H17" s="4">
        <v>2</v>
      </c>
      <c r="I17" s="4">
        <v>2</v>
      </c>
      <c r="J17" s="4">
        <v>4</v>
      </c>
      <c r="K17" s="4" t="s">
        <v>30</v>
      </c>
      <c r="L17" s="4">
        <v>300</v>
      </c>
      <c r="M17" s="4">
        <v>300</v>
      </c>
      <c r="N17" s="4" t="s">
        <v>43</v>
      </c>
      <c r="O17" s="4" t="s">
        <v>32</v>
      </c>
      <c r="P17" s="4" t="s">
        <v>33</v>
      </c>
      <c r="Q17" s="4">
        <v>0</v>
      </c>
      <c r="R17" s="7">
        <v>44591</v>
      </c>
      <c r="S17" s="6">
        <v>44610</v>
      </c>
      <c r="T17" s="4" t="s">
        <v>34</v>
      </c>
      <c r="U17" s="4">
        <v>300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57</v>
      </c>
      <c r="E18" s="4" t="s">
        <v>93</v>
      </c>
      <c r="F18" s="6">
        <v>44594</v>
      </c>
      <c r="G18" s="6">
        <v>44595</v>
      </c>
      <c r="H18" s="4">
        <v>1</v>
      </c>
      <c r="I18" s="4">
        <v>1</v>
      </c>
      <c r="J18" s="4">
        <v>1</v>
      </c>
      <c r="K18" s="4" t="s">
        <v>30</v>
      </c>
      <c r="L18" s="4">
        <v>631.39</v>
      </c>
      <c r="M18" s="4">
        <v>631.39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44591</v>
      </c>
      <c r="S18" s="6">
        <v>44610</v>
      </c>
      <c r="T18" s="4" t="s">
        <v>34</v>
      </c>
      <c r="U18" s="4">
        <v>631.39</v>
      </c>
      <c r="V18" s="4">
        <v>0</v>
      </c>
      <c r="W18" s="4">
        <v>0</v>
      </c>
      <c r="X18" s="4" t="s">
        <v>99</v>
      </c>
      <c r="Y18" s="4" t="s">
        <v>96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52</v>
      </c>
      <c r="E19" s="4" t="s">
        <v>101</v>
      </c>
      <c r="F19" s="6">
        <v>44594</v>
      </c>
      <c r="G19" s="6">
        <v>44595</v>
      </c>
      <c r="H19" s="4">
        <v>1</v>
      </c>
      <c r="I19" s="4">
        <v>1</v>
      </c>
      <c r="J19" s="4">
        <v>1</v>
      </c>
      <c r="K19" s="4" t="s">
        <v>30</v>
      </c>
      <c r="L19" s="4">
        <v>238</v>
      </c>
      <c r="M19" s="4">
        <v>238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44591</v>
      </c>
      <c r="S19" s="6">
        <v>44610</v>
      </c>
      <c r="T19" s="4" t="s">
        <v>34</v>
      </c>
      <c r="U19" s="4">
        <v>238</v>
      </c>
      <c r="V19" s="4">
        <v>0</v>
      </c>
      <c r="W19" s="4">
        <v>0</v>
      </c>
      <c r="X19" s="4" t="s">
        <v>103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57</v>
      </c>
      <c r="E20" s="4" t="s">
        <v>105</v>
      </c>
      <c r="F20" s="6">
        <v>44594</v>
      </c>
      <c r="G20" s="6">
        <v>44595</v>
      </c>
      <c r="H20" s="4">
        <v>2</v>
      </c>
      <c r="I20" s="4">
        <v>1</v>
      </c>
      <c r="J20" s="4">
        <v>2</v>
      </c>
      <c r="K20" s="4" t="s">
        <v>30</v>
      </c>
      <c r="L20" s="4">
        <v>1262.78</v>
      </c>
      <c r="M20" s="4">
        <v>1262.78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44591</v>
      </c>
      <c r="S20" s="6">
        <v>44610</v>
      </c>
      <c r="T20" s="4" t="s">
        <v>34</v>
      </c>
      <c r="U20" s="4">
        <v>1262.78</v>
      </c>
      <c r="V20" s="4">
        <v>0</v>
      </c>
      <c r="W20" s="4">
        <v>1372</v>
      </c>
      <c r="X20" s="4" t="s">
        <v>107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44594</v>
      </c>
      <c r="G21" s="6">
        <v>44595</v>
      </c>
      <c r="H21" s="4">
        <v>1</v>
      </c>
      <c r="I21" s="4">
        <v>1</v>
      </c>
      <c r="J21" s="4">
        <v>1</v>
      </c>
      <c r="K21" s="4" t="s">
        <v>30</v>
      </c>
      <c r="L21" s="4">
        <v>575</v>
      </c>
      <c r="M21" s="4">
        <v>575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44592</v>
      </c>
      <c r="S21" s="6">
        <v>44610</v>
      </c>
      <c r="T21" s="4" t="s">
        <v>34</v>
      </c>
      <c r="U21" s="4">
        <v>575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44593</v>
      </c>
      <c r="G22" s="6">
        <v>44595</v>
      </c>
      <c r="H22" s="4">
        <v>1</v>
      </c>
      <c r="I22" s="4">
        <v>2</v>
      </c>
      <c r="J22" s="4">
        <v>2</v>
      </c>
      <c r="K22" s="4" t="s">
        <v>30</v>
      </c>
      <c r="L22" s="4">
        <v>795.6</v>
      </c>
      <c r="M22" s="4">
        <v>795.6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44592</v>
      </c>
      <c r="S22" s="6">
        <v>44610</v>
      </c>
      <c r="T22" s="4" t="s">
        <v>34</v>
      </c>
      <c r="U22" s="4">
        <v>795.6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57</v>
      </c>
      <c r="E23" s="4" t="s">
        <v>105</v>
      </c>
      <c r="F23" s="6">
        <v>44593</v>
      </c>
      <c r="G23" s="6">
        <v>44595</v>
      </c>
      <c r="H23" s="4">
        <v>1</v>
      </c>
      <c r="I23" s="4">
        <v>2</v>
      </c>
      <c r="J23" s="4">
        <v>2</v>
      </c>
      <c r="K23" s="4" t="s">
        <v>30</v>
      </c>
      <c r="L23" s="4">
        <v>1262.78</v>
      </c>
      <c r="M23" s="4">
        <v>1262.78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44592</v>
      </c>
      <c r="S23" s="6">
        <v>44610</v>
      </c>
      <c r="T23" s="4" t="s">
        <v>34</v>
      </c>
      <c r="U23" s="4">
        <v>1262.78</v>
      </c>
      <c r="V23" s="4">
        <v>0</v>
      </c>
      <c r="W23" s="4">
        <v>0</v>
      </c>
      <c r="X23" s="4" t="s">
        <v>121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57</v>
      </c>
      <c r="E24" s="4" t="s">
        <v>93</v>
      </c>
      <c r="F24" s="6">
        <v>44593</v>
      </c>
      <c r="G24" s="6">
        <v>44595</v>
      </c>
      <c r="H24" s="4">
        <v>1</v>
      </c>
      <c r="I24" s="4">
        <v>2</v>
      </c>
      <c r="J24" s="4">
        <v>2</v>
      </c>
      <c r="K24" s="4" t="s">
        <v>30</v>
      </c>
      <c r="L24" s="4">
        <v>1262.78</v>
      </c>
      <c r="M24" s="4">
        <v>1262.78</v>
      </c>
      <c r="N24" s="4" t="s">
        <v>124</v>
      </c>
      <c r="O24" s="4" t="s">
        <v>32</v>
      </c>
      <c r="P24" s="4" t="s">
        <v>33</v>
      </c>
      <c r="Q24" s="4">
        <v>0</v>
      </c>
      <c r="R24" s="7">
        <v>44592</v>
      </c>
      <c r="S24" s="6">
        <v>44610</v>
      </c>
      <c r="T24" s="4" t="s">
        <v>34</v>
      </c>
      <c r="U24" s="4">
        <v>1262.78</v>
      </c>
      <c r="V24" s="4">
        <v>0</v>
      </c>
      <c r="W24" s="4">
        <v>0</v>
      </c>
      <c r="X24" s="4" t="s">
        <v>125</v>
      </c>
      <c r="Y24" s="4" t="s">
        <v>126</v>
      </c>
    </row>
    <row r="25" s="4" customFormat="1" spans="1:25">
      <c r="A25" s="4" t="s">
        <v>115</v>
      </c>
      <c r="B25" s="4" t="s">
        <v>26</v>
      </c>
      <c r="C25" s="4" t="s">
        <v>50</v>
      </c>
      <c r="D25" s="4" t="s">
        <v>116</v>
      </c>
      <c r="E25" s="4" t="s">
        <v>117</v>
      </c>
      <c r="F25" s="6">
        <v>44593</v>
      </c>
      <c r="G25" s="6">
        <v>44595</v>
      </c>
      <c r="H25" s="4">
        <v>1</v>
      </c>
      <c r="I25" s="4">
        <v>2</v>
      </c>
      <c r="J25" s="4">
        <v>2</v>
      </c>
      <c r="K25" s="4" t="s">
        <v>30</v>
      </c>
      <c r="L25" s="4">
        <v>-795.6</v>
      </c>
      <c r="M25" s="4">
        <v>-795.6</v>
      </c>
      <c r="N25" s="4" t="s">
        <v>118</v>
      </c>
      <c r="O25" s="4" t="s">
        <v>32</v>
      </c>
      <c r="P25" s="4" t="s">
        <v>33</v>
      </c>
      <c r="Q25" s="4">
        <v>0</v>
      </c>
      <c r="R25" s="7">
        <v>44592</v>
      </c>
      <c r="S25" s="6">
        <v>44610</v>
      </c>
      <c r="T25" s="4" t="s">
        <v>34</v>
      </c>
      <c r="U25" s="4">
        <v>-795.6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123</v>
      </c>
      <c r="B26" s="4" t="s">
        <v>26</v>
      </c>
      <c r="C26" s="4" t="s">
        <v>50</v>
      </c>
      <c r="D26" s="4" t="s">
        <v>57</v>
      </c>
      <c r="E26" s="4" t="s">
        <v>93</v>
      </c>
      <c r="F26" s="6">
        <v>44593</v>
      </c>
      <c r="G26" s="6">
        <v>44595</v>
      </c>
      <c r="H26" s="4">
        <v>1</v>
      </c>
      <c r="I26" s="4">
        <v>2</v>
      </c>
      <c r="J26" s="4">
        <v>2</v>
      </c>
      <c r="K26" s="4" t="s">
        <v>30</v>
      </c>
      <c r="L26" s="4">
        <v>-1262.78</v>
      </c>
      <c r="M26" s="4">
        <v>-1262.78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44592</v>
      </c>
      <c r="S26" s="6">
        <v>44610</v>
      </c>
      <c r="T26" s="4" t="s">
        <v>34</v>
      </c>
      <c r="U26" s="4">
        <v>-1262.78</v>
      </c>
      <c r="V26" s="4">
        <v>0</v>
      </c>
      <c r="W26" s="4">
        <v>0</v>
      </c>
      <c r="X26" s="4" t="s">
        <v>125</v>
      </c>
      <c r="Y26" s="4" t="s">
        <v>126</v>
      </c>
    </row>
    <row r="27" s="4" customFormat="1" spans="1:25">
      <c r="A27" s="4" t="s">
        <v>119</v>
      </c>
      <c r="B27" s="4" t="s">
        <v>26</v>
      </c>
      <c r="C27" s="4" t="s">
        <v>50</v>
      </c>
      <c r="D27" s="4" t="s">
        <v>57</v>
      </c>
      <c r="E27" s="4" t="s">
        <v>105</v>
      </c>
      <c r="F27" s="6">
        <v>44593</v>
      </c>
      <c r="G27" s="6">
        <v>44595</v>
      </c>
      <c r="H27" s="4">
        <v>1</v>
      </c>
      <c r="I27" s="4">
        <v>2</v>
      </c>
      <c r="J27" s="4">
        <v>2</v>
      </c>
      <c r="K27" s="4" t="s">
        <v>30</v>
      </c>
      <c r="L27" s="4">
        <v>-1262.78</v>
      </c>
      <c r="M27" s="4">
        <v>-1262.78</v>
      </c>
      <c r="N27" s="4" t="s">
        <v>120</v>
      </c>
      <c r="O27" s="4" t="s">
        <v>32</v>
      </c>
      <c r="P27" s="4" t="s">
        <v>33</v>
      </c>
      <c r="Q27" s="4">
        <v>0</v>
      </c>
      <c r="R27" s="7">
        <v>44592</v>
      </c>
      <c r="S27" s="6">
        <v>44610</v>
      </c>
      <c r="T27" s="4" t="s">
        <v>34</v>
      </c>
      <c r="U27" s="4">
        <v>-1262.78</v>
      </c>
      <c r="V27" s="4">
        <v>0</v>
      </c>
      <c r="W27" s="4">
        <v>0</v>
      </c>
      <c r="X27" s="4" t="s">
        <v>121</v>
      </c>
      <c r="Y27" s="4" t="s">
        <v>122</v>
      </c>
    </row>
    <row r="28" s="4" customFormat="1" spans="1:25">
      <c r="A28" s="4" t="s">
        <v>104</v>
      </c>
      <c r="B28" s="4" t="s">
        <v>26</v>
      </c>
      <c r="C28" s="4" t="s">
        <v>50</v>
      </c>
      <c r="D28" s="4" t="s">
        <v>57</v>
      </c>
      <c r="E28" s="4" t="s">
        <v>105</v>
      </c>
      <c r="F28" s="6">
        <v>44594</v>
      </c>
      <c r="G28" s="6">
        <v>44595</v>
      </c>
      <c r="H28" s="4">
        <v>2</v>
      </c>
      <c r="I28" s="4">
        <v>1</v>
      </c>
      <c r="J28" s="4">
        <v>2</v>
      </c>
      <c r="K28" s="4" t="s">
        <v>30</v>
      </c>
      <c r="L28" s="4">
        <v>-1262.78</v>
      </c>
      <c r="M28" s="4">
        <v>-1262.78</v>
      </c>
      <c r="N28" s="4" t="s">
        <v>106</v>
      </c>
      <c r="O28" s="4" t="s">
        <v>32</v>
      </c>
      <c r="P28" s="4" t="s">
        <v>33</v>
      </c>
      <c r="Q28" s="4">
        <v>0</v>
      </c>
      <c r="R28" s="7">
        <v>44591</v>
      </c>
      <c r="S28" s="6">
        <v>44610</v>
      </c>
      <c r="T28" s="4" t="s">
        <v>34</v>
      </c>
      <c r="U28" s="4">
        <v>-1262.78</v>
      </c>
      <c r="V28" s="4">
        <v>0</v>
      </c>
      <c r="W28" s="4">
        <v>-1372</v>
      </c>
      <c r="X28" s="4" t="s">
        <v>107</v>
      </c>
      <c r="Y28" s="4" t="s">
        <v>108</v>
      </c>
    </row>
    <row r="29" s="4" customFormat="1" spans="1:25">
      <c r="A29" s="4" t="s">
        <v>109</v>
      </c>
      <c r="B29" s="4" t="s">
        <v>26</v>
      </c>
      <c r="C29" s="4" t="s">
        <v>50</v>
      </c>
      <c r="D29" s="4" t="s">
        <v>110</v>
      </c>
      <c r="E29" s="4" t="s">
        <v>111</v>
      </c>
      <c r="F29" s="6">
        <v>44594</v>
      </c>
      <c r="G29" s="6">
        <v>44595</v>
      </c>
      <c r="H29" s="4">
        <v>1</v>
      </c>
      <c r="I29" s="4">
        <v>1</v>
      </c>
      <c r="J29" s="4">
        <v>1</v>
      </c>
      <c r="K29" s="4" t="s">
        <v>30</v>
      </c>
      <c r="L29" s="4">
        <v>-575</v>
      </c>
      <c r="M29" s="4">
        <v>-575</v>
      </c>
      <c r="N29" s="4" t="s">
        <v>112</v>
      </c>
      <c r="O29" s="4" t="s">
        <v>32</v>
      </c>
      <c r="P29" s="4" t="s">
        <v>33</v>
      </c>
      <c r="Q29" s="4">
        <v>0</v>
      </c>
      <c r="R29" s="7">
        <v>44592</v>
      </c>
      <c r="S29" s="6">
        <v>44610</v>
      </c>
      <c r="T29" s="4" t="s">
        <v>34</v>
      </c>
      <c r="U29" s="4">
        <v>-575</v>
      </c>
      <c r="V29" s="4">
        <v>0</v>
      </c>
      <c r="W29" s="4">
        <v>0</v>
      </c>
      <c r="X29" s="4" t="s">
        <v>113</v>
      </c>
      <c r="Y29" s="4" t="s">
        <v>114</v>
      </c>
    </row>
    <row r="30" s="4" customFormat="1" spans="1:25">
      <c r="A30" s="4" t="s">
        <v>92</v>
      </c>
      <c r="B30" s="4" t="s">
        <v>26</v>
      </c>
      <c r="C30" s="4" t="s">
        <v>50</v>
      </c>
      <c r="D30" s="4" t="s">
        <v>57</v>
      </c>
      <c r="E30" s="4" t="s">
        <v>93</v>
      </c>
      <c r="F30" s="6">
        <v>44594</v>
      </c>
      <c r="G30" s="6">
        <v>44595</v>
      </c>
      <c r="H30" s="4">
        <v>1</v>
      </c>
      <c r="I30" s="4">
        <v>1</v>
      </c>
      <c r="J30" s="4">
        <v>1</v>
      </c>
      <c r="K30" s="4" t="s">
        <v>30</v>
      </c>
      <c r="L30" s="4">
        <v>-631.39</v>
      </c>
      <c r="M30" s="4">
        <v>-631.39</v>
      </c>
      <c r="N30" s="4" t="s">
        <v>94</v>
      </c>
      <c r="O30" s="4" t="s">
        <v>32</v>
      </c>
      <c r="P30" s="4" t="s">
        <v>33</v>
      </c>
      <c r="Q30" s="4">
        <v>0</v>
      </c>
      <c r="R30" s="7">
        <v>44591</v>
      </c>
      <c r="S30" s="6">
        <v>44610</v>
      </c>
      <c r="T30" s="4" t="s">
        <v>34</v>
      </c>
      <c r="U30" s="4">
        <v>-631.39</v>
      </c>
      <c r="V30" s="4">
        <v>0</v>
      </c>
      <c r="W30" s="4">
        <v>0</v>
      </c>
      <c r="X30" s="4" t="s">
        <v>95</v>
      </c>
      <c r="Y30" s="4" t="s">
        <v>96</v>
      </c>
    </row>
    <row r="31" s="4" customFormat="1" spans="1:25">
      <c r="A31" s="4" t="s">
        <v>98</v>
      </c>
      <c r="B31" s="4" t="s">
        <v>26</v>
      </c>
      <c r="C31" s="4" t="s">
        <v>50</v>
      </c>
      <c r="D31" s="4" t="s">
        <v>57</v>
      </c>
      <c r="E31" s="4" t="s">
        <v>93</v>
      </c>
      <c r="F31" s="6">
        <v>44594</v>
      </c>
      <c r="G31" s="6">
        <v>44595</v>
      </c>
      <c r="H31" s="4">
        <v>1</v>
      </c>
      <c r="I31" s="4">
        <v>1</v>
      </c>
      <c r="J31" s="4">
        <v>1</v>
      </c>
      <c r="K31" s="4" t="s">
        <v>30</v>
      </c>
      <c r="L31" s="4">
        <v>-631.39</v>
      </c>
      <c r="M31" s="4">
        <v>-631.39</v>
      </c>
      <c r="N31" s="4" t="s">
        <v>94</v>
      </c>
      <c r="O31" s="4" t="s">
        <v>32</v>
      </c>
      <c r="P31" s="4" t="s">
        <v>33</v>
      </c>
      <c r="Q31" s="4">
        <v>0</v>
      </c>
      <c r="R31" s="7">
        <v>44591</v>
      </c>
      <c r="S31" s="6">
        <v>44610</v>
      </c>
      <c r="T31" s="4" t="s">
        <v>34</v>
      </c>
      <c r="U31" s="4">
        <v>-631.39</v>
      </c>
      <c r="V31" s="4">
        <v>0</v>
      </c>
      <c r="W31" s="4">
        <v>0</v>
      </c>
      <c r="X31" s="4" t="s">
        <v>99</v>
      </c>
      <c r="Y31" s="4" t="s">
        <v>96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128</v>
      </c>
      <c r="E32" s="4" t="s">
        <v>129</v>
      </c>
      <c r="F32" s="6">
        <v>44594</v>
      </c>
      <c r="G32" s="6">
        <v>44595</v>
      </c>
      <c r="H32" s="4">
        <v>1</v>
      </c>
      <c r="I32" s="4">
        <v>1</v>
      </c>
      <c r="J32" s="4">
        <v>1</v>
      </c>
      <c r="K32" s="4" t="s">
        <v>30</v>
      </c>
      <c r="L32" s="4">
        <v>1500</v>
      </c>
      <c r="M32" s="4">
        <v>1500</v>
      </c>
      <c r="N32" s="4" t="s">
        <v>130</v>
      </c>
      <c r="O32" s="4" t="s">
        <v>32</v>
      </c>
      <c r="P32" s="4" t="s">
        <v>33</v>
      </c>
      <c r="Q32" s="4">
        <v>0</v>
      </c>
      <c r="R32" s="7">
        <v>44593</v>
      </c>
      <c r="S32" s="6">
        <v>44610</v>
      </c>
      <c r="T32" s="4" t="s">
        <v>34</v>
      </c>
      <c r="U32" s="4">
        <v>1500</v>
      </c>
      <c r="V32" s="4">
        <v>0</v>
      </c>
      <c r="W32" s="4">
        <v>0</v>
      </c>
      <c r="X32" s="4" t="s">
        <v>131</v>
      </c>
      <c r="Y32" s="4" t="s">
        <v>114</v>
      </c>
    </row>
    <row r="33" s="4" customFormat="1" spans="1:25">
      <c r="A33" s="4" t="s">
        <v>132</v>
      </c>
      <c r="B33" s="4" t="s">
        <v>26</v>
      </c>
      <c r="C33" s="4" t="s">
        <v>27</v>
      </c>
      <c r="D33" s="4" t="s">
        <v>71</v>
      </c>
      <c r="E33" s="4" t="s">
        <v>72</v>
      </c>
      <c r="F33" s="6">
        <v>44594</v>
      </c>
      <c r="G33" s="6">
        <v>44595</v>
      </c>
      <c r="H33" s="4">
        <v>1</v>
      </c>
      <c r="I33" s="4">
        <v>1</v>
      </c>
      <c r="J33" s="4">
        <v>1</v>
      </c>
      <c r="K33" s="4" t="s">
        <v>30</v>
      </c>
      <c r="L33" s="4">
        <v>998.41</v>
      </c>
      <c r="M33" s="4">
        <v>998.41</v>
      </c>
      <c r="N33" s="4" t="s">
        <v>133</v>
      </c>
      <c r="O33" s="4" t="s">
        <v>32</v>
      </c>
      <c r="P33" s="4" t="s">
        <v>33</v>
      </c>
      <c r="Q33" s="4">
        <v>0</v>
      </c>
      <c r="R33" s="7">
        <v>44594</v>
      </c>
      <c r="S33" s="6">
        <v>44610</v>
      </c>
      <c r="T33" s="4" t="s">
        <v>34</v>
      </c>
      <c r="U33" s="4">
        <v>998.41</v>
      </c>
      <c r="V33" s="4">
        <v>0</v>
      </c>
      <c r="W33" s="4">
        <v>0</v>
      </c>
      <c r="X33" s="4" t="s">
        <v>134</v>
      </c>
      <c r="Y33" s="4" t="s">
        <v>135</v>
      </c>
    </row>
    <row r="34" s="4" customFormat="1" spans="1:25">
      <c r="A34" s="4" t="s">
        <v>136</v>
      </c>
      <c r="B34" s="4" t="s">
        <v>26</v>
      </c>
      <c r="C34" s="4" t="s">
        <v>27</v>
      </c>
      <c r="D34" s="4" t="s">
        <v>71</v>
      </c>
      <c r="E34" s="4" t="s">
        <v>72</v>
      </c>
      <c r="F34" s="6">
        <v>44594</v>
      </c>
      <c r="G34" s="6">
        <v>44595</v>
      </c>
      <c r="H34" s="4">
        <v>1</v>
      </c>
      <c r="I34" s="4">
        <v>1</v>
      </c>
      <c r="J34" s="4">
        <v>1</v>
      </c>
      <c r="K34" s="4" t="s">
        <v>30</v>
      </c>
      <c r="L34" s="4">
        <v>998.41</v>
      </c>
      <c r="M34" s="4">
        <v>998.41</v>
      </c>
      <c r="N34" s="4" t="s">
        <v>137</v>
      </c>
      <c r="O34" s="4" t="s">
        <v>32</v>
      </c>
      <c r="P34" s="4" t="s">
        <v>33</v>
      </c>
      <c r="Q34" s="4">
        <v>0</v>
      </c>
      <c r="R34" s="7">
        <v>44594</v>
      </c>
      <c r="S34" s="6">
        <v>44610</v>
      </c>
      <c r="T34" s="4" t="s">
        <v>34</v>
      </c>
      <c r="U34" s="4">
        <v>998.41</v>
      </c>
      <c r="V34" s="4">
        <v>0</v>
      </c>
      <c r="W34" s="4">
        <v>0</v>
      </c>
      <c r="X34" s="4" t="s">
        <v>138</v>
      </c>
      <c r="Y34" s="4" t="s">
        <v>35</v>
      </c>
    </row>
    <row r="35" s="4" customFormat="1" spans="1:25">
      <c r="A35" s="4" t="s">
        <v>139</v>
      </c>
      <c r="B35" s="4" t="s">
        <v>26</v>
      </c>
      <c r="C35" s="4" t="s">
        <v>27</v>
      </c>
      <c r="D35" s="4" t="s">
        <v>140</v>
      </c>
      <c r="E35" s="4" t="s">
        <v>141</v>
      </c>
      <c r="F35" s="6">
        <v>44594</v>
      </c>
      <c r="G35" s="6">
        <v>44595</v>
      </c>
      <c r="H35" s="4">
        <v>2</v>
      </c>
      <c r="I35" s="4">
        <v>1</v>
      </c>
      <c r="J35" s="4">
        <v>2</v>
      </c>
      <c r="K35" s="4" t="s">
        <v>30</v>
      </c>
      <c r="L35" s="4">
        <v>750</v>
      </c>
      <c r="M35" s="4">
        <v>750</v>
      </c>
      <c r="N35" s="4" t="s">
        <v>142</v>
      </c>
      <c r="O35" s="4" t="s">
        <v>32</v>
      </c>
      <c r="P35" s="4" t="s">
        <v>33</v>
      </c>
      <c r="Q35" s="4">
        <v>0</v>
      </c>
      <c r="R35" s="7">
        <v>44594</v>
      </c>
      <c r="S35" s="6">
        <v>44610</v>
      </c>
      <c r="T35" s="4" t="s">
        <v>34</v>
      </c>
      <c r="U35" s="4">
        <v>750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143</v>
      </c>
      <c r="B36" s="4" t="s">
        <v>26</v>
      </c>
      <c r="C36" s="4" t="s">
        <v>27</v>
      </c>
      <c r="D36" s="4" t="s">
        <v>144</v>
      </c>
      <c r="E36" s="4" t="s">
        <v>145</v>
      </c>
      <c r="F36" s="6">
        <v>44594</v>
      </c>
      <c r="G36" s="6">
        <v>44595</v>
      </c>
      <c r="H36" s="4">
        <v>1</v>
      </c>
      <c r="I36" s="4">
        <v>1</v>
      </c>
      <c r="J36" s="4">
        <v>1</v>
      </c>
      <c r="K36" s="4" t="s">
        <v>30</v>
      </c>
      <c r="L36" s="4">
        <v>210</v>
      </c>
      <c r="M36" s="4">
        <v>210</v>
      </c>
      <c r="N36" s="4" t="s">
        <v>146</v>
      </c>
      <c r="O36" s="4" t="s">
        <v>32</v>
      </c>
      <c r="P36" s="4" t="s">
        <v>33</v>
      </c>
      <c r="Q36" s="4">
        <v>0</v>
      </c>
      <c r="R36" s="7">
        <v>44594</v>
      </c>
      <c r="S36" s="6">
        <v>44610</v>
      </c>
      <c r="T36" s="4" t="s">
        <v>34</v>
      </c>
      <c r="U36" s="4">
        <v>210</v>
      </c>
      <c r="V36" s="4">
        <v>0</v>
      </c>
      <c r="W36" s="4">
        <v>0</v>
      </c>
      <c r="X36" s="4" t="s">
        <v>35</v>
      </c>
      <c r="Y3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3" sqref="A33:G37"/>
    </sheetView>
  </sheetViews>
  <sheetFormatPr defaultColWidth="9" defaultRowHeight="13.5"/>
  <cols>
    <col min="1" max="1" width="12.625" style="4"/>
    <col min="2" max="6" width="9.375" style="4"/>
    <col min="7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9">
      <c r="A2" s="5">
        <v>17101007003</v>
      </c>
      <c r="B2" s="6">
        <v>44594</v>
      </c>
      <c r="C2" s="6">
        <v>44595</v>
      </c>
      <c r="D2" s="4">
        <v>630</v>
      </c>
      <c r="E2" s="4" t="str">
        <f>VLOOKUP(A2,HOP!A:L,12,0)</f>
        <v>630.00</v>
      </c>
      <c r="F2" s="4" t="str">
        <f>VLOOKUP(A2,HOP!A:C,3,0)</f>
        <v>2368577</v>
      </c>
      <c r="G2" s="4">
        <f>D2-E2</f>
        <v>0</v>
      </c>
      <c r="H2" s="4" t="str">
        <f>$H$1&amp;F2</f>
        <v>，2368577</v>
      </c>
      <c r="I2" s="4" t="str">
        <f>VLOOKUP(A2,HOP!A:T,20,0)</f>
        <v>直采</v>
      </c>
    </row>
    <row r="3" s="4" customFormat="1" spans="1:9">
      <c r="A3" s="5">
        <v>17169835457</v>
      </c>
      <c r="B3" s="6">
        <v>44593</v>
      </c>
      <c r="C3" s="6">
        <v>44595</v>
      </c>
      <c r="D3" s="4">
        <v>2230</v>
      </c>
      <c r="E3" s="4" t="str">
        <f>VLOOKUP(A3,HOP!A:L,12,0)</f>
        <v>2230.00</v>
      </c>
      <c r="F3" s="4" t="str">
        <f>VLOOKUP(A3,HOP!A:C,3,0)</f>
        <v>2388008</v>
      </c>
      <c r="G3" s="4">
        <f t="shared" ref="G3:G27" si="0">D3-E3</f>
        <v>0</v>
      </c>
      <c r="H3" s="4" t="str">
        <f t="shared" ref="H3:H27" si="1">$H$1&amp;F3</f>
        <v>，2388008</v>
      </c>
      <c r="I3" s="4" t="str">
        <f>VLOOKUP(A3,HOP!A:T,20,0)</f>
        <v>直采</v>
      </c>
    </row>
    <row r="4" s="4" customFormat="1" spans="1:9">
      <c r="A4" s="5">
        <v>17198607460</v>
      </c>
      <c r="B4" s="6">
        <v>44593</v>
      </c>
      <c r="C4" s="6">
        <v>44595</v>
      </c>
      <c r="D4" s="4">
        <v>2040</v>
      </c>
      <c r="E4" s="4">
        <v>2040</v>
      </c>
      <c r="F4" s="4">
        <v>2399682</v>
      </c>
      <c r="G4" s="4">
        <f t="shared" si="0"/>
        <v>0</v>
      </c>
      <c r="H4" s="4" t="str">
        <f t="shared" si="1"/>
        <v>，2399682</v>
      </c>
      <c r="I4" s="4" t="e">
        <f>VLOOKUP(A4,HOP!A:T,20,0)</f>
        <v>#N/A</v>
      </c>
    </row>
    <row r="5" s="4" customFormat="1" hidden="1" spans="1:9">
      <c r="A5" s="5">
        <v>17198991510</v>
      </c>
      <c r="B5" s="6">
        <v>44593</v>
      </c>
      <c r="C5" s="6">
        <v>44595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5">
        <v>17211015415</v>
      </c>
      <c r="B6" s="6">
        <v>44594</v>
      </c>
      <c r="C6" s="6">
        <v>44595</v>
      </c>
      <c r="D6" s="4">
        <v>228</v>
      </c>
      <c r="E6" s="4" t="str">
        <f>VLOOKUP(A6,HOP!A:L,12,0)</f>
        <v>228.00</v>
      </c>
      <c r="F6" s="4" t="str">
        <f>VLOOKUP(A6,HOP!A:C,3,0)</f>
        <v>2404619</v>
      </c>
      <c r="G6" s="4">
        <f t="shared" si="0"/>
        <v>0</v>
      </c>
      <c r="H6" s="4" t="str">
        <f t="shared" si="1"/>
        <v>，2404619</v>
      </c>
      <c r="I6" s="4" t="str">
        <f>VLOOKUP(A6,HOP!A:T,20,0)</f>
        <v>直采</v>
      </c>
    </row>
    <row r="7" s="4" customFormat="1" spans="1:9">
      <c r="A7" s="5">
        <v>17227439276</v>
      </c>
      <c r="B7" s="6">
        <v>44594</v>
      </c>
      <c r="C7" s="6">
        <v>44595</v>
      </c>
      <c r="D7" s="4">
        <v>1536.96</v>
      </c>
      <c r="E7" s="4" t="str">
        <f>VLOOKUP(A7,HOP!A:L,12,0)</f>
        <v>1536.96</v>
      </c>
      <c r="F7" s="4" t="str">
        <f>VLOOKUP(A7,HOP!A:C,3,0)</f>
        <v>2408333</v>
      </c>
      <c r="G7" s="4">
        <f t="shared" si="0"/>
        <v>0</v>
      </c>
      <c r="H7" s="4" t="str">
        <f t="shared" si="1"/>
        <v>，2408333</v>
      </c>
      <c r="I7" s="4" t="str">
        <f>VLOOKUP(A7,HOP!A:T,20,0)</f>
        <v>直采</v>
      </c>
    </row>
    <row r="8" s="4" customFormat="1" spans="1:9">
      <c r="A8" s="5">
        <v>17229059834</v>
      </c>
      <c r="B8" s="6">
        <v>44594</v>
      </c>
      <c r="C8" s="6">
        <v>44595</v>
      </c>
      <c r="D8" s="4">
        <v>1208</v>
      </c>
      <c r="E8" s="4" t="str">
        <f>VLOOKUP(A8,HOP!A:L,12,0)</f>
        <v>1208.00</v>
      </c>
      <c r="F8" s="4" t="str">
        <f>VLOOKUP(A8,HOP!A:C,3,0)</f>
        <v>2408618</v>
      </c>
      <c r="G8" s="4">
        <f t="shared" si="0"/>
        <v>0</v>
      </c>
      <c r="H8" s="4" t="str">
        <f t="shared" si="1"/>
        <v>，2408618</v>
      </c>
      <c r="I8" s="4" t="str">
        <f>VLOOKUP(A8,HOP!A:T,20,0)</f>
        <v>直采</v>
      </c>
    </row>
    <row r="9" s="4" customFormat="1" spans="1:9">
      <c r="A9" s="5">
        <v>17241028435</v>
      </c>
      <c r="B9" s="6">
        <v>44594</v>
      </c>
      <c r="C9" s="6">
        <v>44595</v>
      </c>
      <c r="D9" s="4">
        <v>505.31</v>
      </c>
      <c r="E9" s="4" t="str">
        <f>VLOOKUP(A9,HOP!A:L,12,0)</f>
        <v>505.31</v>
      </c>
      <c r="F9" s="4" t="str">
        <f>VLOOKUP(A9,HOP!A:C,3,0)</f>
        <v>2409500</v>
      </c>
      <c r="G9" s="4">
        <f t="shared" si="0"/>
        <v>0</v>
      </c>
      <c r="H9" s="4" t="str">
        <f t="shared" si="1"/>
        <v>，2409500</v>
      </c>
      <c r="I9" s="4" t="str">
        <f>VLOOKUP(A9,HOP!A:T,20,0)</f>
        <v>Saas酒店</v>
      </c>
    </row>
    <row r="10" s="4" customFormat="1" spans="1:9">
      <c r="A10" s="5">
        <v>17249505807</v>
      </c>
      <c r="B10" s="6">
        <v>44594</v>
      </c>
      <c r="C10" s="6">
        <v>44595</v>
      </c>
      <c r="D10" s="4">
        <v>997.36</v>
      </c>
      <c r="E10" s="4" t="str">
        <f>VLOOKUP(A10,HOP!A:L,12,0)</f>
        <v>997.36</v>
      </c>
      <c r="F10" s="4" t="str">
        <f>VLOOKUP(A10,HOP!A:C,3,0)</f>
        <v>2410107</v>
      </c>
      <c r="G10" s="4">
        <f t="shared" si="0"/>
        <v>0</v>
      </c>
      <c r="H10" s="4" t="str">
        <f t="shared" si="1"/>
        <v>，2410107</v>
      </c>
      <c r="I10" s="4" t="str">
        <f>VLOOKUP(A10,HOP!A:T,20,0)</f>
        <v>直连</v>
      </c>
    </row>
    <row r="11" s="4" customFormat="1" spans="1:9">
      <c r="A11" s="5">
        <v>17249735753</v>
      </c>
      <c r="B11" s="6">
        <v>44594</v>
      </c>
      <c r="C11" s="6">
        <v>44595</v>
      </c>
      <c r="D11" s="4">
        <v>760.47</v>
      </c>
      <c r="E11" s="4" t="str">
        <f>VLOOKUP(A11,HOP!A:L,12,0)</f>
        <v>760.47</v>
      </c>
      <c r="F11" s="4" t="str">
        <f>VLOOKUP(A11,HOP!A:C,3,0)</f>
        <v>2410140</v>
      </c>
      <c r="G11" s="4">
        <f t="shared" si="0"/>
        <v>0</v>
      </c>
      <c r="H11" s="4" t="str">
        <f t="shared" si="1"/>
        <v>，2410140</v>
      </c>
      <c r="I11" s="4" t="str">
        <f>VLOOKUP(A11,HOP!A:T,20,0)</f>
        <v>直采</v>
      </c>
    </row>
    <row r="12" s="4" customFormat="1" hidden="1" spans="1:9">
      <c r="A12" s="5">
        <v>17250631462</v>
      </c>
      <c r="B12" s="6">
        <v>44594</v>
      </c>
      <c r="C12" s="6">
        <v>44595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spans="1:9">
      <c r="A13" s="5">
        <v>17252138948</v>
      </c>
      <c r="B13" s="6">
        <v>44593</v>
      </c>
      <c r="C13" s="6">
        <v>44595</v>
      </c>
      <c r="D13" s="4">
        <v>1380</v>
      </c>
      <c r="E13" s="4" t="str">
        <f>VLOOKUP(A13,HOP!A:L,12,0)</f>
        <v>1380.00</v>
      </c>
      <c r="F13" s="4" t="str">
        <f>VLOOKUP(A13,HOP!A:C,3,0)</f>
        <v>2410428</v>
      </c>
      <c r="G13" s="4">
        <f t="shared" si="0"/>
        <v>0</v>
      </c>
      <c r="H13" s="4" t="str">
        <f t="shared" si="1"/>
        <v>，2410428</v>
      </c>
      <c r="I13" s="4" t="str">
        <f>VLOOKUP(A13,HOP!A:T,20,0)</f>
        <v>直采</v>
      </c>
    </row>
    <row r="14" s="4" customFormat="1" hidden="1" spans="1:9">
      <c r="A14" s="5">
        <v>17257187615</v>
      </c>
      <c r="B14" s="6">
        <v>44594</v>
      </c>
      <c r="C14" s="6">
        <v>44595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5">
        <v>17257273767</v>
      </c>
      <c r="B15" s="6">
        <v>44593</v>
      </c>
      <c r="C15" s="6">
        <v>44595</v>
      </c>
      <c r="D15" s="4">
        <v>300</v>
      </c>
      <c r="E15" s="4">
        <v>300</v>
      </c>
      <c r="F15" s="4">
        <v>2399682</v>
      </c>
      <c r="G15" s="4">
        <f t="shared" si="0"/>
        <v>0</v>
      </c>
      <c r="H15" s="4" t="str">
        <f t="shared" si="1"/>
        <v>，2399682</v>
      </c>
      <c r="I15" s="4" t="e">
        <f>VLOOKUP(A15,HOP!A:T,20,0)</f>
        <v>#N/A</v>
      </c>
    </row>
    <row r="16" s="4" customFormat="1" hidden="1" spans="1:9">
      <c r="A16" s="5">
        <v>17257572641</v>
      </c>
      <c r="B16" s="6">
        <v>44594</v>
      </c>
      <c r="C16" s="6">
        <v>44595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5">
        <v>17257893508</v>
      </c>
      <c r="B17" s="6">
        <v>44594</v>
      </c>
      <c r="C17" s="6">
        <v>44595</v>
      </c>
      <c r="D17" s="4">
        <v>238</v>
      </c>
      <c r="E17" s="4" t="str">
        <f>VLOOKUP(A17,HOP!A:L,12,0)</f>
        <v>238.00</v>
      </c>
      <c r="F17" s="4" t="str">
        <f>VLOOKUP(A17,HOP!A:C,3,0)</f>
        <v>2410859</v>
      </c>
      <c r="G17" s="4">
        <f t="shared" si="0"/>
        <v>0</v>
      </c>
      <c r="H17" s="4" t="str">
        <f t="shared" si="1"/>
        <v>，2410859</v>
      </c>
      <c r="I17" s="4" t="str">
        <f>VLOOKUP(A17,HOP!A:T,20,0)</f>
        <v>直采</v>
      </c>
    </row>
    <row r="18" s="4" customFormat="1" hidden="1" spans="1:9">
      <c r="A18" s="5">
        <v>17258520859</v>
      </c>
      <c r="B18" s="6">
        <v>44594</v>
      </c>
      <c r="C18" s="6">
        <v>44595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5">
        <v>17262244271</v>
      </c>
      <c r="B19" s="6">
        <v>44594</v>
      </c>
      <c r="C19" s="6">
        <v>44595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5">
        <v>17262251643</v>
      </c>
      <c r="B20" s="6">
        <v>44593</v>
      </c>
      <c r="C20" s="6">
        <v>44595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hidden="1" spans="1:9">
      <c r="A21" s="5">
        <v>17262412446</v>
      </c>
      <c r="B21" s="6">
        <v>44593</v>
      </c>
      <c r="C21" s="6">
        <v>44595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5">
        <v>17262414010</v>
      </c>
      <c r="B22" s="6">
        <v>44593</v>
      </c>
      <c r="C22" s="6">
        <v>44595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spans="1:9">
      <c r="A23" s="5">
        <v>17265214287</v>
      </c>
      <c r="B23" s="6">
        <v>44594</v>
      </c>
      <c r="C23" s="6">
        <v>44595</v>
      </c>
      <c r="D23" s="4">
        <v>1500</v>
      </c>
      <c r="E23" s="4" t="str">
        <f>VLOOKUP(A23,HOP!A:L,12,0)</f>
        <v>1500.00</v>
      </c>
      <c r="F23" s="4" t="str">
        <f>VLOOKUP(A23,HOP!A:C,3,0)</f>
        <v>2411739</v>
      </c>
      <c r="G23" s="4">
        <f t="shared" si="0"/>
        <v>0</v>
      </c>
      <c r="H23" s="4" t="str">
        <f t="shared" si="1"/>
        <v>，2411739</v>
      </c>
      <c r="I23" s="4" t="str">
        <f>VLOOKUP(A23,HOP!A:T,20,0)</f>
        <v>直采</v>
      </c>
    </row>
    <row r="24" s="4" customFormat="1" spans="1:9">
      <c r="A24" s="5">
        <v>17269510028</v>
      </c>
      <c r="B24" s="6">
        <v>44594</v>
      </c>
      <c r="C24" s="6">
        <v>44595</v>
      </c>
      <c r="D24" s="4">
        <v>998.41</v>
      </c>
      <c r="E24" s="4" t="str">
        <f>VLOOKUP(A24,HOP!A:L,12,0)</f>
        <v>998.41</v>
      </c>
      <c r="F24" s="4" t="str">
        <f>VLOOKUP(A24,HOP!A:C,3,0)</f>
        <v>2411898</v>
      </c>
      <c r="G24" s="4">
        <f t="shared" si="0"/>
        <v>0</v>
      </c>
      <c r="H24" s="4" t="str">
        <f t="shared" si="1"/>
        <v>，2411898</v>
      </c>
      <c r="I24" s="4" t="str">
        <f>VLOOKUP(A24,HOP!A:T,20,0)</f>
        <v>直连</v>
      </c>
    </row>
    <row r="25" s="4" customFormat="1" spans="1:9">
      <c r="A25" s="5">
        <v>17270734149</v>
      </c>
      <c r="B25" s="6">
        <v>44594</v>
      </c>
      <c r="C25" s="6">
        <v>44595</v>
      </c>
      <c r="D25" s="4">
        <v>998.41</v>
      </c>
      <c r="E25" s="4" t="str">
        <f>VLOOKUP(A25,HOP!A:L,12,0)</f>
        <v>998.41</v>
      </c>
      <c r="F25" s="4" t="str">
        <f>VLOOKUP(A25,HOP!A:C,3,0)</f>
        <v>2412030</v>
      </c>
      <c r="G25" s="4">
        <f t="shared" si="0"/>
        <v>0</v>
      </c>
      <c r="H25" s="4" t="str">
        <f t="shared" si="1"/>
        <v>，2412030</v>
      </c>
      <c r="I25" s="4" t="str">
        <f>VLOOKUP(A25,HOP!A:T,20,0)</f>
        <v>直连</v>
      </c>
    </row>
    <row r="26" s="4" customFormat="1" spans="1:9">
      <c r="A26" s="5">
        <v>17270793284</v>
      </c>
      <c r="B26" s="6">
        <v>44594</v>
      </c>
      <c r="C26" s="6">
        <v>44595</v>
      </c>
      <c r="D26" s="4">
        <v>750</v>
      </c>
      <c r="E26" s="4" t="str">
        <f>VLOOKUP(A26,HOP!A:L,12,0)</f>
        <v>750.00</v>
      </c>
      <c r="F26" s="4" t="str">
        <f>VLOOKUP(A26,HOP!A:C,3,0)</f>
        <v>2412046</v>
      </c>
      <c r="G26" s="4">
        <f t="shared" si="0"/>
        <v>0</v>
      </c>
      <c r="H26" s="4" t="str">
        <f t="shared" si="1"/>
        <v>，2412046</v>
      </c>
      <c r="I26" s="4" t="str">
        <f>VLOOKUP(A26,HOP!A:T,20,0)</f>
        <v>直采</v>
      </c>
    </row>
    <row r="27" s="4" customFormat="1" spans="1:9">
      <c r="A27" s="5">
        <v>17271215367</v>
      </c>
      <c r="B27" s="6">
        <v>44594</v>
      </c>
      <c r="C27" s="6">
        <v>44595</v>
      </c>
      <c r="D27" s="4">
        <v>210</v>
      </c>
      <c r="E27" s="4" t="str">
        <f>VLOOKUP(A27,HOP!A:L,12,0)</f>
        <v>210.00</v>
      </c>
      <c r="F27" s="4" t="str">
        <f>VLOOKUP(A27,HOP!A:C,3,0)</f>
        <v>2412108</v>
      </c>
      <c r="G27" s="4">
        <f t="shared" si="0"/>
        <v>0</v>
      </c>
      <c r="H27" s="4" t="str">
        <f t="shared" si="1"/>
        <v>，2412108</v>
      </c>
      <c r="I27" s="4" t="str">
        <f>VLOOKUP(A27,HOP!A:T,20,0)</f>
        <v>直采</v>
      </c>
    </row>
    <row r="29" spans="4:4">
      <c r="D29" s="4">
        <f>SUM(D2:D28)</f>
        <v>16510.92</v>
      </c>
    </row>
    <row r="33" spans="1:6">
      <c r="A33" s="4" t="s">
        <v>148</v>
      </c>
      <c r="E33" s="4">
        <v>13011.43</v>
      </c>
      <c r="F33" s="4">
        <v>16019.33</v>
      </c>
    </row>
    <row r="34" spans="1:6">
      <c r="A34" s="4" t="s">
        <v>149</v>
      </c>
      <c r="E34" s="4">
        <v>2994.18</v>
      </c>
      <c r="F34" s="4">
        <v>3686.36</v>
      </c>
    </row>
    <row r="35" spans="1:6">
      <c r="A35" s="4" t="s">
        <v>150</v>
      </c>
      <c r="E35" s="4">
        <v>505.31</v>
      </c>
      <c r="F35" s="4">
        <v>622.12</v>
      </c>
    </row>
    <row r="36" spans="1:6">
      <c r="A36" s="4" t="s">
        <v>151</v>
      </c>
      <c r="E36" s="4">
        <f>SUBTOTAL(9,E33:E35)</f>
        <v>16510.92</v>
      </c>
      <c r="F36" s="4">
        <f>SUBTOTAL(9,F33:F35)</f>
        <v>20327.81</v>
      </c>
    </row>
    <row r="37" spans="1:1">
      <c r="A37" s="4" t="s">
        <v>152</v>
      </c>
    </row>
  </sheetData>
  <autoFilter ref="A1:XFD29">
    <filterColumn colId="3">
      <filters blank="1">
        <filter val="210"/>
        <filter val="750"/>
        <filter val="16510.92"/>
        <filter val="228"/>
        <filter val="630"/>
        <filter val="2230"/>
        <filter val="505.31"/>
        <filter val="997.36"/>
        <filter val="238"/>
        <filter val="300"/>
        <filter val="1380"/>
        <filter val="1500"/>
        <filter val="2040"/>
        <filter val="998.41"/>
        <filter val="1536.96"/>
        <filter val="760.47"/>
        <filter val="1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G29" sqref="G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</row>
    <row r="2" s="1" customFormat="1" spans="1:20">
      <c r="A2" s="3">
        <v>17101007003</v>
      </c>
      <c r="B2" s="1" t="s">
        <v>170</v>
      </c>
      <c r="C2" s="1" t="s">
        <v>171</v>
      </c>
      <c r="D2" s="1" t="s">
        <v>172</v>
      </c>
      <c r="E2" s="1" t="s">
        <v>31</v>
      </c>
      <c r="F2" s="1" t="s">
        <v>173</v>
      </c>
      <c r="G2" s="1" t="s">
        <v>174</v>
      </c>
      <c r="H2" s="1" t="s">
        <v>175</v>
      </c>
      <c r="I2" s="1" t="s">
        <v>176</v>
      </c>
      <c r="J2" s="1" t="s">
        <v>177</v>
      </c>
      <c r="K2" s="1" t="s">
        <v>176</v>
      </c>
      <c r="L2" s="1" t="s">
        <v>176</v>
      </c>
      <c r="M2" s="1" t="s">
        <v>178</v>
      </c>
      <c r="N2" s="1" t="s">
        <v>178</v>
      </c>
      <c r="O2" s="1" t="s">
        <v>179</v>
      </c>
      <c r="P2" s="1" t="s">
        <v>180</v>
      </c>
      <c r="Q2" s="1" t="s">
        <v>181</v>
      </c>
      <c r="R2" s="1" t="s">
        <v>182</v>
      </c>
      <c r="S2" s="1" t="s">
        <v>183</v>
      </c>
      <c r="T2" s="1" t="s">
        <v>184</v>
      </c>
    </row>
    <row r="3" s="1" customFormat="1" spans="1:20">
      <c r="A3" s="3">
        <v>17169835457</v>
      </c>
      <c r="B3" s="1" t="s">
        <v>185</v>
      </c>
      <c r="C3" s="1" t="s">
        <v>186</v>
      </c>
      <c r="D3" s="1" t="s">
        <v>187</v>
      </c>
      <c r="E3" s="1" t="s">
        <v>39</v>
      </c>
      <c r="F3" s="1" t="s">
        <v>188</v>
      </c>
      <c r="G3" s="1" t="s">
        <v>174</v>
      </c>
      <c r="H3" s="1" t="s">
        <v>175</v>
      </c>
      <c r="I3" s="1" t="s">
        <v>189</v>
      </c>
      <c r="J3" s="1" t="s">
        <v>177</v>
      </c>
      <c r="K3" s="1" t="s">
        <v>189</v>
      </c>
      <c r="L3" s="1" t="s">
        <v>189</v>
      </c>
      <c r="M3" s="1" t="s">
        <v>178</v>
      </c>
      <c r="N3" s="1" t="s">
        <v>178</v>
      </c>
      <c r="O3" s="1" t="s">
        <v>179</v>
      </c>
      <c r="P3" s="1" t="s">
        <v>180</v>
      </c>
      <c r="Q3" s="1" t="s">
        <v>190</v>
      </c>
      <c r="R3" s="1" t="s">
        <v>182</v>
      </c>
      <c r="S3" s="1" t="s">
        <v>183</v>
      </c>
      <c r="T3" s="1" t="s">
        <v>184</v>
      </c>
    </row>
    <row r="4" s="1" customFormat="1" spans="1:20">
      <c r="A4" s="3">
        <v>17211015415</v>
      </c>
      <c r="B4" s="1" t="s">
        <v>191</v>
      </c>
      <c r="C4" s="1" t="s">
        <v>192</v>
      </c>
      <c r="D4" s="1" t="s">
        <v>193</v>
      </c>
      <c r="E4" s="1" t="s">
        <v>54</v>
      </c>
      <c r="F4" s="1" t="s">
        <v>173</v>
      </c>
      <c r="G4" s="1" t="s">
        <v>174</v>
      </c>
      <c r="H4" s="1" t="s">
        <v>175</v>
      </c>
      <c r="I4" s="1" t="s">
        <v>194</v>
      </c>
      <c r="J4" s="1" t="s">
        <v>177</v>
      </c>
      <c r="K4" s="1" t="s">
        <v>194</v>
      </c>
      <c r="L4" s="1" t="s">
        <v>194</v>
      </c>
      <c r="M4" s="1" t="s">
        <v>178</v>
      </c>
      <c r="N4" s="1" t="s">
        <v>178</v>
      </c>
      <c r="O4" s="1" t="s">
        <v>179</v>
      </c>
      <c r="P4" s="1" t="s">
        <v>180</v>
      </c>
      <c r="Q4" s="1" t="s">
        <v>195</v>
      </c>
      <c r="R4" s="1" t="s">
        <v>182</v>
      </c>
      <c r="S4" s="1" t="s">
        <v>183</v>
      </c>
      <c r="T4" s="1" t="s">
        <v>184</v>
      </c>
    </row>
    <row r="5" s="1" customFormat="1" spans="1:20">
      <c r="A5" s="3">
        <v>17227439276</v>
      </c>
      <c r="B5" s="1" t="s">
        <v>196</v>
      </c>
      <c r="C5" s="1" t="s">
        <v>197</v>
      </c>
      <c r="D5" s="1" t="s">
        <v>198</v>
      </c>
      <c r="E5" s="1" t="s">
        <v>59</v>
      </c>
      <c r="F5" s="1" t="s">
        <v>173</v>
      </c>
      <c r="G5" s="1" t="s">
        <v>174</v>
      </c>
      <c r="H5" s="1" t="s">
        <v>175</v>
      </c>
      <c r="I5" s="1" t="s">
        <v>199</v>
      </c>
      <c r="J5" s="1" t="s">
        <v>177</v>
      </c>
      <c r="K5" s="1" t="s">
        <v>199</v>
      </c>
      <c r="L5" s="1" t="s">
        <v>199</v>
      </c>
      <c r="M5" s="1" t="s">
        <v>178</v>
      </c>
      <c r="N5" s="1" t="s">
        <v>178</v>
      </c>
      <c r="O5" s="1" t="s">
        <v>179</v>
      </c>
      <c r="P5" s="1" t="s">
        <v>180</v>
      </c>
      <c r="Q5" s="1" t="s">
        <v>200</v>
      </c>
      <c r="R5" s="1" t="s">
        <v>182</v>
      </c>
      <c r="S5" s="1" t="s">
        <v>183</v>
      </c>
      <c r="T5" s="1" t="s">
        <v>184</v>
      </c>
    </row>
    <row r="6" s="1" customFormat="1" spans="1:20">
      <c r="A6" s="3">
        <v>17229059834</v>
      </c>
      <c r="B6" s="1" t="s">
        <v>201</v>
      </c>
      <c r="C6" s="1" t="s">
        <v>202</v>
      </c>
      <c r="D6" s="1" t="s">
        <v>172</v>
      </c>
      <c r="E6" s="1" t="s">
        <v>63</v>
      </c>
      <c r="F6" s="1" t="s">
        <v>173</v>
      </c>
      <c r="G6" s="1" t="s">
        <v>174</v>
      </c>
      <c r="H6" s="1" t="s">
        <v>175</v>
      </c>
      <c r="I6" s="1" t="s">
        <v>203</v>
      </c>
      <c r="J6" s="1" t="s">
        <v>177</v>
      </c>
      <c r="K6" s="1" t="s">
        <v>203</v>
      </c>
      <c r="L6" s="1" t="s">
        <v>203</v>
      </c>
      <c r="M6" s="1" t="s">
        <v>178</v>
      </c>
      <c r="N6" s="1" t="s">
        <v>178</v>
      </c>
      <c r="O6" s="1" t="s">
        <v>179</v>
      </c>
      <c r="P6" s="1" t="s">
        <v>180</v>
      </c>
      <c r="Q6" s="1" t="s">
        <v>204</v>
      </c>
      <c r="R6" s="1" t="s">
        <v>182</v>
      </c>
      <c r="S6" s="1" t="s">
        <v>183</v>
      </c>
      <c r="T6" s="1" t="s">
        <v>184</v>
      </c>
    </row>
    <row r="7" s="1" customFormat="1" spans="1:20">
      <c r="A7" s="3">
        <v>17241028435</v>
      </c>
      <c r="B7" s="1" t="s">
        <v>205</v>
      </c>
      <c r="C7" s="1" t="s">
        <v>206</v>
      </c>
      <c r="D7" s="1" t="s">
        <v>207</v>
      </c>
      <c r="E7" s="1" t="s">
        <v>67</v>
      </c>
      <c r="F7" s="1" t="s">
        <v>173</v>
      </c>
      <c r="G7" s="1" t="s">
        <v>174</v>
      </c>
      <c r="H7" s="1" t="s">
        <v>175</v>
      </c>
      <c r="I7" s="1" t="s">
        <v>208</v>
      </c>
      <c r="J7" s="1" t="s">
        <v>177</v>
      </c>
      <c r="K7" s="1" t="s">
        <v>208</v>
      </c>
      <c r="L7" s="1" t="s">
        <v>208</v>
      </c>
      <c r="M7" s="1" t="s">
        <v>178</v>
      </c>
      <c r="N7" s="1" t="s">
        <v>178</v>
      </c>
      <c r="O7" s="1" t="s">
        <v>179</v>
      </c>
      <c r="P7" s="1" t="s">
        <v>180</v>
      </c>
      <c r="Q7" s="1" t="s">
        <v>209</v>
      </c>
      <c r="R7" s="1" t="s">
        <v>182</v>
      </c>
      <c r="S7" s="1" t="s">
        <v>183</v>
      </c>
      <c r="T7" s="1" t="s">
        <v>210</v>
      </c>
    </row>
    <row r="8" s="1" customFormat="1" spans="1:20">
      <c r="A8" s="3">
        <v>17249505807</v>
      </c>
      <c r="B8" s="1" t="s">
        <v>211</v>
      </c>
      <c r="C8" s="1" t="s">
        <v>212</v>
      </c>
      <c r="D8" s="1" t="s">
        <v>213</v>
      </c>
      <c r="E8" s="1" t="s">
        <v>73</v>
      </c>
      <c r="F8" s="1" t="s">
        <v>173</v>
      </c>
      <c r="G8" s="1" t="s">
        <v>174</v>
      </c>
      <c r="H8" s="1" t="s">
        <v>175</v>
      </c>
      <c r="I8" s="1" t="s">
        <v>214</v>
      </c>
      <c r="J8" s="1" t="s">
        <v>177</v>
      </c>
      <c r="K8" s="1" t="s">
        <v>214</v>
      </c>
      <c r="L8" s="1" t="s">
        <v>214</v>
      </c>
      <c r="M8" s="1" t="s">
        <v>178</v>
      </c>
      <c r="N8" s="1" t="s">
        <v>178</v>
      </c>
      <c r="O8" s="1" t="s">
        <v>179</v>
      </c>
      <c r="P8" s="1" t="s">
        <v>180</v>
      </c>
      <c r="Q8" s="1" t="s">
        <v>215</v>
      </c>
      <c r="R8" s="1" t="s">
        <v>182</v>
      </c>
      <c r="S8" s="1" t="s">
        <v>183</v>
      </c>
      <c r="T8" s="1" t="s">
        <v>216</v>
      </c>
    </row>
    <row r="9" s="1" customFormat="1" spans="1:20">
      <c r="A9" s="3">
        <v>17249735753</v>
      </c>
      <c r="B9" s="1" t="s">
        <v>211</v>
      </c>
      <c r="C9" s="1" t="s">
        <v>217</v>
      </c>
      <c r="D9" s="1" t="s">
        <v>198</v>
      </c>
      <c r="E9" s="1" t="s">
        <v>78</v>
      </c>
      <c r="F9" s="1" t="s">
        <v>173</v>
      </c>
      <c r="G9" s="1" t="s">
        <v>174</v>
      </c>
      <c r="H9" s="1" t="s">
        <v>175</v>
      </c>
      <c r="I9" s="1" t="s">
        <v>218</v>
      </c>
      <c r="J9" s="1" t="s">
        <v>177</v>
      </c>
      <c r="K9" s="1" t="s">
        <v>218</v>
      </c>
      <c r="L9" s="1" t="s">
        <v>218</v>
      </c>
      <c r="M9" s="1" t="s">
        <v>178</v>
      </c>
      <c r="N9" s="1" t="s">
        <v>178</v>
      </c>
      <c r="O9" s="1" t="s">
        <v>179</v>
      </c>
      <c r="P9" s="1" t="s">
        <v>180</v>
      </c>
      <c r="Q9" s="1" t="s">
        <v>219</v>
      </c>
      <c r="R9" s="1" t="s">
        <v>182</v>
      </c>
      <c r="S9" s="1" t="s">
        <v>183</v>
      </c>
      <c r="T9" s="1" t="s">
        <v>184</v>
      </c>
    </row>
    <row r="10" s="1" customFormat="1" spans="1:20">
      <c r="A10" s="3">
        <v>17252138948</v>
      </c>
      <c r="B10" s="1" t="s">
        <v>220</v>
      </c>
      <c r="C10" s="1" t="s">
        <v>221</v>
      </c>
      <c r="D10" s="1" t="s">
        <v>222</v>
      </c>
      <c r="E10" s="1" t="s">
        <v>89</v>
      </c>
      <c r="F10" s="1" t="s">
        <v>188</v>
      </c>
      <c r="G10" s="1" t="s">
        <v>174</v>
      </c>
      <c r="H10" s="1" t="s">
        <v>175</v>
      </c>
      <c r="I10" s="1" t="s">
        <v>223</v>
      </c>
      <c r="J10" s="1" t="s">
        <v>177</v>
      </c>
      <c r="K10" s="1" t="s">
        <v>223</v>
      </c>
      <c r="L10" s="1" t="s">
        <v>223</v>
      </c>
      <c r="M10" s="1" t="s">
        <v>178</v>
      </c>
      <c r="N10" s="1" t="s">
        <v>178</v>
      </c>
      <c r="O10" s="1" t="s">
        <v>179</v>
      </c>
      <c r="P10" s="1" t="s">
        <v>180</v>
      </c>
      <c r="Q10" s="1" t="s">
        <v>224</v>
      </c>
      <c r="R10" s="1" t="s">
        <v>182</v>
      </c>
      <c r="S10" s="1" t="s">
        <v>183</v>
      </c>
      <c r="T10" s="1" t="s">
        <v>184</v>
      </c>
    </row>
    <row r="11" s="1" customFormat="1" spans="1:20">
      <c r="A11" s="3">
        <v>17257893508</v>
      </c>
      <c r="B11" s="1" t="s">
        <v>225</v>
      </c>
      <c r="C11" s="1" t="s">
        <v>226</v>
      </c>
      <c r="D11" s="1" t="s">
        <v>193</v>
      </c>
      <c r="E11" s="1" t="s">
        <v>102</v>
      </c>
      <c r="F11" s="1" t="s">
        <v>173</v>
      </c>
      <c r="G11" s="1" t="s">
        <v>174</v>
      </c>
      <c r="H11" s="1" t="s">
        <v>175</v>
      </c>
      <c r="I11" s="1" t="s">
        <v>227</v>
      </c>
      <c r="J11" s="1" t="s">
        <v>177</v>
      </c>
      <c r="K11" s="1" t="s">
        <v>227</v>
      </c>
      <c r="L11" s="1" t="s">
        <v>227</v>
      </c>
      <c r="M11" s="1" t="s">
        <v>178</v>
      </c>
      <c r="N11" s="1" t="s">
        <v>178</v>
      </c>
      <c r="O11" s="1" t="s">
        <v>179</v>
      </c>
      <c r="P11" s="1" t="s">
        <v>180</v>
      </c>
      <c r="Q11" s="1" t="s">
        <v>228</v>
      </c>
      <c r="R11" s="1" t="s">
        <v>182</v>
      </c>
      <c r="S11" s="1" t="s">
        <v>183</v>
      </c>
      <c r="T11" s="1" t="s">
        <v>184</v>
      </c>
    </row>
    <row r="12" s="1" customFormat="1" spans="1:20">
      <c r="A12" s="3">
        <v>17265214287</v>
      </c>
      <c r="B12" s="1" t="s">
        <v>188</v>
      </c>
      <c r="C12" s="1" t="s">
        <v>229</v>
      </c>
      <c r="D12" s="1" t="s">
        <v>230</v>
      </c>
      <c r="E12" s="1" t="s">
        <v>130</v>
      </c>
      <c r="F12" s="1" t="s">
        <v>173</v>
      </c>
      <c r="G12" s="1" t="s">
        <v>174</v>
      </c>
      <c r="H12" s="1" t="s">
        <v>175</v>
      </c>
      <c r="I12" s="1" t="s">
        <v>231</v>
      </c>
      <c r="J12" s="1" t="s">
        <v>177</v>
      </c>
      <c r="K12" s="1" t="s">
        <v>231</v>
      </c>
      <c r="L12" s="1" t="s">
        <v>231</v>
      </c>
      <c r="M12" s="1" t="s">
        <v>178</v>
      </c>
      <c r="N12" s="1" t="s">
        <v>178</v>
      </c>
      <c r="O12" s="1" t="s">
        <v>179</v>
      </c>
      <c r="P12" s="1" t="s">
        <v>180</v>
      </c>
      <c r="Q12" s="1" t="s">
        <v>232</v>
      </c>
      <c r="R12" s="1" t="s">
        <v>182</v>
      </c>
      <c r="S12" s="1" t="s">
        <v>183</v>
      </c>
      <c r="T12" s="1" t="s">
        <v>184</v>
      </c>
    </row>
    <row r="13" s="1" customFormat="1" spans="1:20">
      <c r="A13" s="3">
        <v>17269510028</v>
      </c>
      <c r="B13" s="1" t="s">
        <v>173</v>
      </c>
      <c r="C13" s="1" t="s">
        <v>233</v>
      </c>
      <c r="D13" s="1" t="s">
        <v>213</v>
      </c>
      <c r="E13" s="1" t="s">
        <v>133</v>
      </c>
      <c r="F13" s="1" t="s">
        <v>173</v>
      </c>
      <c r="G13" s="1" t="s">
        <v>174</v>
      </c>
      <c r="H13" s="1" t="s">
        <v>175</v>
      </c>
      <c r="I13" s="1" t="s">
        <v>234</v>
      </c>
      <c r="J13" s="1" t="s">
        <v>177</v>
      </c>
      <c r="K13" s="1" t="s">
        <v>234</v>
      </c>
      <c r="L13" s="1" t="s">
        <v>234</v>
      </c>
      <c r="M13" s="1" t="s">
        <v>178</v>
      </c>
      <c r="N13" s="1" t="s">
        <v>178</v>
      </c>
      <c r="O13" s="1" t="s">
        <v>179</v>
      </c>
      <c r="P13" s="1" t="s">
        <v>180</v>
      </c>
      <c r="Q13" s="1" t="s">
        <v>235</v>
      </c>
      <c r="R13" s="1" t="s">
        <v>182</v>
      </c>
      <c r="S13" s="1" t="s">
        <v>183</v>
      </c>
      <c r="T13" s="1" t="s">
        <v>216</v>
      </c>
    </row>
    <row r="14" s="1" customFormat="1" spans="1:20">
      <c r="A14" s="3">
        <v>17270734149</v>
      </c>
      <c r="B14" s="1" t="s">
        <v>173</v>
      </c>
      <c r="C14" s="1" t="s">
        <v>236</v>
      </c>
      <c r="D14" s="1" t="s">
        <v>213</v>
      </c>
      <c r="E14" s="1" t="s">
        <v>137</v>
      </c>
      <c r="F14" s="1" t="s">
        <v>173</v>
      </c>
      <c r="G14" s="1" t="s">
        <v>174</v>
      </c>
      <c r="H14" s="1" t="s">
        <v>175</v>
      </c>
      <c r="I14" s="1" t="s">
        <v>234</v>
      </c>
      <c r="J14" s="1" t="s">
        <v>177</v>
      </c>
      <c r="K14" s="1" t="s">
        <v>234</v>
      </c>
      <c r="L14" s="1" t="s">
        <v>234</v>
      </c>
      <c r="M14" s="1" t="s">
        <v>178</v>
      </c>
      <c r="N14" s="1" t="s">
        <v>178</v>
      </c>
      <c r="O14" s="1" t="s">
        <v>179</v>
      </c>
      <c r="P14" s="1" t="s">
        <v>180</v>
      </c>
      <c r="Q14" s="1" t="s">
        <v>237</v>
      </c>
      <c r="R14" s="1" t="s">
        <v>182</v>
      </c>
      <c r="S14" s="1" t="s">
        <v>183</v>
      </c>
      <c r="T14" s="1" t="s">
        <v>216</v>
      </c>
    </row>
    <row r="15" s="1" customFormat="1" spans="1:20">
      <c r="A15" s="3">
        <v>17270793284</v>
      </c>
      <c r="B15" s="1" t="s">
        <v>173</v>
      </c>
      <c r="C15" s="1" t="s">
        <v>238</v>
      </c>
      <c r="D15" s="1" t="s">
        <v>239</v>
      </c>
      <c r="E15" s="1" t="s">
        <v>142</v>
      </c>
      <c r="F15" s="1" t="s">
        <v>173</v>
      </c>
      <c r="G15" s="1" t="s">
        <v>174</v>
      </c>
      <c r="H15" s="1" t="s">
        <v>175</v>
      </c>
      <c r="I15" s="1" t="s">
        <v>240</v>
      </c>
      <c r="J15" s="1" t="s">
        <v>177</v>
      </c>
      <c r="K15" s="1" t="s">
        <v>240</v>
      </c>
      <c r="L15" s="1" t="s">
        <v>240</v>
      </c>
      <c r="M15" s="1" t="s">
        <v>178</v>
      </c>
      <c r="N15" s="1" t="s">
        <v>178</v>
      </c>
      <c r="O15" s="1" t="s">
        <v>179</v>
      </c>
      <c r="P15" s="1" t="s">
        <v>180</v>
      </c>
      <c r="Q15" s="1" t="s">
        <v>241</v>
      </c>
      <c r="R15" s="1" t="s">
        <v>182</v>
      </c>
      <c r="S15" s="1" t="s">
        <v>183</v>
      </c>
      <c r="T15" s="1" t="s">
        <v>184</v>
      </c>
    </row>
    <row r="16" s="1" customFormat="1" spans="1:20">
      <c r="A16" s="3">
        <v>17271215367</v>
      </c>
      <c r="B16" s="1" t="s">
        <v>173</v>
      </c>
      <c r="C16" s="1" t="s">
        <v>242</v>
      </c>
      <c r="D16" s="1" t="s">
        <v>243</v>
      </c>
      <c r="E16" s="1" t="s">
        <v>146</v>
      </c>
      <c r="F16" s="1" t="s">
        <v>173</v>
      </c>
      <c r="G16" s="1" t="s">
        <v>174</v>
      </c>
      <c r="H16" s="1" t="s">
        <v>175</v>
      </c>
      <c r="I16" s="1" t="s">
        <v>244</v>
      </c>
      <c r="J16" s="1" t="s">
        <v>177</v>
      </c>
      <c r="K16" s="1" t="s">
        <v>244</v>
      </c>
      <c r="L16" s="1" t="s">
        <v>244</v>
      </c>
      <c r="M16" s="1" t="s">
        <v>178</v>
      </c>
      <c r="N16" s="1" t="s">
        <v>178</v>
      </c>
      <c r="O16" s="1" t="s">
        <v>179</v>
      </c>
      <c r="P16" s="1" t="s">
        <v>180</v>
      </c>
      <c r="Q16" s="1" t="s">
        <v>245</v>
      </c>
      <c r="R16" s="1" t="s">
        <v>182</v>
      </c>
      <c r="S16" s="1" t="s">
        <v>183</v>
      </c>
      <c r="T16" s="1" t="s">
        <v>184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2022-02-18T01:34:57Z</dcterms:created>
  <dcterms:modified xsi:type="dcterms:W3CDTF">2022-02-18T01:46:20Z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93C0FDC336CE4F6AA960103E2BBB70A3</vt:lpwstr>
  </property>
  <property fmtid="{D5CDD505-2E9C-101B-9397-08002B2CF9AE}" pid="3" name="KSOProductBuildVer">
    <vt:lpwstr>2052-11.1.0.11294</vt:lpwstr>
  </property>
</Properties>
</file>