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<sst xmlns="http://schemas.openxmlformats.org/spreadsheetml/2006/main" count="649" uniqueCount="291">
  <si>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</si>
  <si>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</si>
  <si>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</si>
  <si>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</si>
  <si>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</si>
  <si>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</si>
  <si>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</si>
  <si>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</si>
  <si>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</si>
  <si>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</si>
  <si>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</si>
  <si>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</si>
  <si>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</si>
  <si>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</si>
  <si>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</si>
  <si>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</si>
  <si>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</si>
  <si>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</si>
  <si>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</si>
  <si>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</si>
  <si>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</si>
  <si>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</si>
  <si>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</si>
  <si>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</si>
  <si>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</si>
  <si>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16486784688	</t>
  </si>
  <si>
    <t>Ctrip</t>
  </si>
  <si>
    <t>正常</t>
  </si>
  <si>
    <t>[拉斯维加斯]拉斯维加斯威尼斯人—帕拉佐皇宫度假酒店(The Palazzo at The Venetian®)(55426442)</t>
  </si>
  <si>
    <t>奢华特大床套房&lt;不退款&gt;&lt;2人入住&gt;</t>
  </si>
  <si>
    <t>HKD</t>
  </si>
  <si>
    <t>ASHWORTH/KEVIN</t>
  </si>
  <si>
    <t>CA13030220219HKD</t>
  </si>
  <si>
    <t>未提现</t>
  </si>
  <si>
    <t>携程开票</t>
  </si>
  <si>
    <t xml:space="preserve">	</t>
  </si>
  <si>
    <t xml:space="preserve">HV4NP	</t>
  </si>
  <si>
    <t xml:space="preserve">17021708088	</t>
  </si>
  <si>
    <t>[拉斯维加斯]拉斯维加斯神剑赌场酒店(Excalibur Hotel Casino Las Vegas)(55944619)</t>
  </si>
  <si>
    <t>皇家塔楼两张大床房&lt;2人入住&gt;&lt;不退款&gt;</t>
  </si>
  <si>
    <t>La/wendi Lan</t>
  </si>
  <si>
    <t xml:space="preserve">17240987148	</t>
  </si>
  <si>
    <t>[乌兰巴托]乌兰巴托格兰德希尔酒店(Grand Hill Hotel Ulaanbaatar)(55402907)</t>
  </si>
  <si>
    <t>高级双人房&lt;2人入住&gt;&lt;不退款&gt;&lt;早餐&gt;</t>
  </si>
  <si>
    <t>YEA/JOON SUK,SIM/WONSEON</t>
  </si>
  <si>
    <t xml:space="preserve">2409496	</t>
  </si>
  <si>
    <t xml:space="preserve">117300	</t>
  </si>
  <si>
    <t xml:space="preserve">17306007772	</t>
  </si>
  <si>
    <t>[吉隆坡]吉隆坡四季酒店(Four Seasons Hotel Kuala Lumpur)(55542782)</t>
  </si>
  <si>
    <t>城景房&lt;2人入住&gt;&lt;不退款&gt;</t>
  </si>
  <si>
    <t>Hussein/Heselynn,Mustafa/Mohd Rais</t>
  </si>
  <si>
    <t xml:space="preserve">3113586	</t>
  </si>
  <si>
    <t xml:space="preserve">17326612685	</t>
  </si>
  <si>
    <t>[纽约]纽约瑰丽酒店(The Carlyle, A Rosewood Hotel)(70394635)</t>
  </si>
  <si>
    <t>高级房&lt;2人入住&gt;&lt;不退款&gt;</t>
  </si>
  <si>
    <t>TADROS/MICHAEL</t>
  </si>
  <si>
    <t xml:space="preserve">2416622	</t>
  </si>
  <si>
    <t xml:space="preserve">153SC056871	</t>
  </si>
  <si>
    <t xml:space="preserve">17345886659	</t>
  </si>
  <si>
    <t>[芝加哥]芝加哥瑞士酒店(Swissôtel Chicago)(60513972)</t>
  </si>
  <si>
    <t>湖景经典特大床房&lt;不退款&gt;&lt;2人入住&gt;</t>
  </si>
  <si>
    <t>Flowers/Calvin</t>
  </si>
  <si>
    <t xml:space="preserve">2418510	</t>
  </si>
  <si>
    <t xml:space="preserve">SCHUy4xA9u	</t>
  </si>
  <si>
    <t xml:space="preserve">17363247922	</t>
  </si>
  <si>
    <t>[班贾尔马辛]阿斯顿巴努阿班贾尔马辛酒店及会议中心(ASTON Banua Banjarmasin Hotel &amp; Convention Center)(70165221)</t>
  </si>
  <si>
    <t>豪华房&lt;2人入住&gt;&lt;不退款&gt;</t>
  </si>
  <si>
    <t>Ahmad/Khomaidi</t>
  </si>
  <si>
    <t xml:space="preserve">17363813483	</t>
  </si>
  <si>
    <t>Tan/kok keng</t>
  </si>
  <si>
    <t xml:space="preserve">17363855929	</t>
  </si>
  <si>
    <t>[木浦]丰塔纳海滩酒店(Fontana Beach Hotel)(77364324)</t>
  </si>
  <si>
    <t>豪华双床房&lt;2人入住&gt;&lt;不退款&gt;</t>
  </si>
  <si>
    <t>KONG/YOUNGBEA</t>
  </si>
  <si>
    <t xml:space="preserve">Acknowledged	</t>
  </si>
  <si>
    <t xml:space="preserve">17367874293	</t>
  </si>
  <si>
    <t>[莫斯科]莫斯科伊兹麦洛瓦伽玛酒店(Izmailovo Gamma Hotel Moscow)(55439566)</t>
  </si>
  <si>
    <t>特级双人房&lt;不退款&gt;&lt;2人入住&gt;</t>
  </si>
  <si>
    <t>Magadan Martines/Kristina</t>
  </si>
  <si>
    <t xml:space="preserve">20220215-595-124970853	</t>
  </si>
  <si>
    <t xml:space="preserve">16882018712	</t>
  </si>
  <si>
    <t>[札幌]札幌中岛公园日航都市酒店(Hotel JAL City Sapporo Nakajima Park)(77368423)</t>
  </si>
  <si>
    <t>中等双人床房&lt;不退款&gt;&lt;2人入住&gt;</t>
  </si>
  <si>
    <t>ZHANG/YULIN,LIM/JIYEON</t>
  </si>
  <si>
    <t>CA13030220220HKD</t>
  </si>
  <si>
    <t xml:space="preserve">17346216278	</t>
  </si>
  <si>
    <t>[尼斯]皇家蓝色假日酒店(Hôtel Vacances Bleues Le Royal)(55779442)</t>
  </si>
  <si>
    <t>海景双人房&lt;2人入住&gt;&lt;不退款&gt;&lt;早餐&gt;</t>
  </si>
  <si>
    <t>LU/XING,YU/PEIRU</t>
  </si>
  <si>
    <t xml:space="preserve">2418569	</t>
  </si>
  <si>
    <t xml:space="preserve">EXP-1893423866；1893423866	</t>
  </si>
  <si>
    <t xml:space="preserve">17368667612	</t>
  </si>
  <si>
    <t>[南特]城市公寓南特西德康格雷酒店(Appart'City Nantes Cité des Congrès)(80331545)</t>
  </si>
  <si>
    <t>双人工作室房&lt;2人入住&gt;&lt;不退款&gt;</t>
  </si>
  <si>
    <t>PEDRONO/Kenza</t>
  </si>
  <si>
    <t xml:space="preserve">1894763812	</t>
  </si>
  <si>
    <t xml:space="preserve">15997100907	</t>
  </si>
  <si>
    <t>[大阪]大阪丽思卡尔顿酒店(The Ritz-Carlton Osaka)(55599169)</t>
  </si>
  <si>
    <t>高级特大床房&lt;不退款&gt;&lt;2人入住&gt;</t>
  </si>
  <si>
    <t>RYO/WATANABE</t>
  </si>
  <si>
    <t>CA13030220221HKD-W</t>
  </si>
  <si>
    <t xml:space="preserve">2215687	</t>
  </si>
  <si>
    <t xml:space="preserve">17263226767	</t>
  </si>
  <si>
    <t>[韦吉斯]斯霍夫湖滨酒店(Seehof Hotel du Lac)(55799182)</t>
  </si>
  <si>
    <t>湖景双人床房&lt;不退款&gt;&lt;2人入住&gt;</t>
  </si>
  <si>
    <t>Struchholz/Andrea,Stiffler/Florian</t>
  </si>
  <si>
    <t>CA13030220221HKD</t>
  </si>
  <si>
    <t xml:space="preserve">860250	</t>
  </si>
  <si>
    <t xml:space="preserve">17354500049	</t>
  </si>
  <si>
    <t>MOKSIN/MOHDMESQRIKZULEAMEE</t>
  </si>
  <si>
    <t xml:space="preserve">2419015	</t>
  </si>
  <si>
    <t xml:space="preserve">17382130779	</t>
  </si>
  <si>
    <t>[吉隆坡]吉隆坡弗拉斯尔商业园区戴斯套房酒店(Days Hotel &amp; Suites by Wyndham Fraser Business Park Kuala Lumpur)(77366173)</t>
  </si>
  <si>
    <t>豪华房/商务特大床房&lt;不退款&gt;&lt;2人入住&gt;</t>
  </si>
  <si>
    <t>shafik/aliff</t>
  </si>
  <si>
    <t xml:space="preserve">2420426	</t>
  </si>
  <si>
    <t xml:space="preserve">17384770031	</t>
  </si>
  <si>
    <t>[城南市]邦唐美特酒店(Hotel Mate Bundang)(55380441)</t>
  </si>
  <si>
    <t>豪华大床房&lt;2人入住&gt;&lt;不退款&gt;</t>
  </si>
  <si>
    <t>OH/JAEDONG</t>
  </si>
  <si>
    <t xml:space="preserve">2420979	</t>
  </si>
  <si>
    <t xml:space="preserve">20220217440521734	</t>
  </si>
  <si>
    <t>，</t>
  </si>
  <si>
    <t xml:space="preserve"> 36542 HKD</t>
  </si>
  <si>
    <t>A220221110853481</t>
  </si>
  <si>
    <t>总计：36542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</si>
  <si>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</si>
  <si>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</si>
  <si>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</si>
  <si>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</si>
  <si>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</si>
  <si>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</si>
  <si>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</si>
  <si>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</si>
  <si>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</si>
  <si>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</si>
  <si>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</si>
  <si>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</si>
  <si>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</si>
  <si>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</si>
  <si>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</si>
  <si>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</si>
  <si>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</si>
  <si>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2021-08-02</t>
  </si>
  <si>
    <t>2215687</t>
  </si>
  <si>
    <t>大阪丽思卡尔顿酒店</t>
  </si>
  <si>
    <t>RYO WATANABE</t>
  </si>
  <si>
    <t>2022-02-13</t>
  </si>
  <si>
    <t>2022-02-14</t>
  </si>
  <si>
    <t>退房日周结</t>
  </si>
  <si>
    <t>2739.06</t>
  </si>
  <si>
    <t>3287.00</t>
  </si>
  <si>
    <t>0</t>
  </si>
  <si>
    <t>0.00</t>
  </si>
  <si>
    <t>携程汇智国际直连</t>
  </si>
  <si>
    <t>2021-08-02 12:06:23</t>
  </si>
  <si>
    <t>是</t>
  </si>
  <si>
    <t>汇智国际旅游发展有限公司</t>
  </si>
  <si>
    <t>直连</t>
  </si>
  <si>
    <t>2021-10-07</t>
  </si>
  <si>
    <t>2273921</t>
  </si>
  <si>
    <t>拉斯维加斯威尼斯人—帕拉佐皇宫度假酒店</t>
  </si>
  <si>
    <t>ASHWORTH KEVIN</t>
  </si>
  <si>
    <t>2022-02-12</t>
  </si>
  <si>
    <t>2022-02-16</t>
  </si>
  <si>
    <t>4977.28</t>
  </si>
  <si>
    <t>5996.00</t>
  </si>
  <si>
    <t>2021-10-07 06:52:04</t>
  </si>
  <si>
    <t>否</t>
  </si>
  <si>
    <t>2021-11-28</t>
  </si>
  <si>
    <t>2317190</t>
  </si>
  <si>
    <t>札幌中岛公园日航都市酒店（2019年9月20日新开业）</t>
  </si>
  <si>
    <t>ZHANG YULIN,LIM JIYEON</t>
  </si>
  <si>
    <t>2022-02-17</t>
  </si>
  <si>
    <t>1991.41</t>
  </si>
  <si>
    <t>2425.00</t>
  </si>
  <si>
    <t>2021-11-28 17:00:37</t>
  </si>
  <si>
    <t>2021-12-21</t>
  </si>
  <si>
    <t>2348967</t>
  </si>
  <si>
    <t>拉斯维加斯神剑赌场酒店</t>
  </si>
  <si>
    <t>La wendi Lan</t>
  </si>
  <si>
    <t>459.35</t>
  </si>
  <si>
    <t>561.00</t>
  </si>
  <si>
    <t>2021-12-21 05:56:23</t>
  </si>
  <si>
    <t>2022-01-26</t>
  </si>
  <si>
    <t>2409496</t>
  </si>
  <si>
    <t>乌兰巴托格兰德希尔酒店</t>
  </si>
  <si>
    <t>YEA JOON SUK,SIM WONSEON</t>
  </si>
  <si>
    <t>2022-02-11</t>
  </si>
  <si>
    <t>3042.59</t>
  </si>
  <si>
    <t>3720.00</t>
  </si>
  <si>
    <t>2022-01-26 19:19:23</t>
  </si>
  <si>
    <t>2022-01-31</t>
  </si>
  <si>
    <t>2411366</t>
  </si>
  <si>
    <t>斯霍夫湖滨酒店</t>
  </si>
  <si>
    <t>Struchholz Andrea,Stiffler Florian</t>
  </si>
  <si>
    <t>2022-02-18</t>
  </si>
  <si>
    <t>705.03</t>
  </si>
  <si>
    <t>862.00</t>
  </si>
  <si>
    <t>2022-01-31 21:11:41</t>
  </si>
  <si>
    <t>2022-02-02</t>
  </si>
  <si>
    <t>2411987</t>
  </si>
  <si>
    <t>堪培拉皇冠假日酒店</t>
  </si>
  <si>
    <t>DAI BOYU</t>
  </si>
  <si>
    <t>2022-02-09</t>
  </si>
  <si>
    <t>2022-02-15</t>
  </si>
  <si>
    <t>3567.68</t>
  </si>
  <si>
    <t>4362.00</t>
  </si>
  <si>
    <t>-4362</t>
  </si>
  <si>
    <t>-3567</t>
  </si>
  <si>
    <t>2022-02-02 16:45:01</t>
  </si>
  <si>
    <t>2022-02-07</t>
  </si>
  <si>
    <t>2414689</t>
  </si>
  <si>
    <t>吉隆坡四季酒店</t>
  </si>
  <si>
    <t>Hussein Heselynn,Mustafa Mohd Rais</t>
  </si>
  <si>
    <t>1085.35</t>
  </si>
  <si>
    <t>1327.00</t>
  </si>
  <si>
    <t>2022-02-07 22:37:00</t>
  </si>
  <si>
    <t>2022-02-10</t>
  </si>
  <si>
    <t>2416227</t>
  </si>
  <si>
    <t>圣迭戈喜来登海滨酒店</t>
  </si>
  <si>
    <t>Clayton Channing</t>
  </si>
  <si>
    <t>1030.68</t>
  </si>
  <si>
    <t>1260.00</t>
  </si>
  <si>
    <t>-1260</t>
  </si>
  <si>
    <t>-1030</t>
  </si>
  <si>
    <t>2022-02-10 08:41:23</t>
  </si>
  <si>
    <t>2416622</t>
  </si>
  <si>
    <t>纽约瑰丽酒店</t>
  </si>
  <si>
    <t>TADROS MICHAEL</t>
  </si>
  <si>
    <t>3863.41</t>
  </si>
  <si>
    <t>4723.00</t>
  </si>
  <si>
    <t>2022-02-10 14:30:38</t>
  </si>
  <si>
    <t>2418510</t>
  </si>
  <si>
    <t>芝加哥瑞士酒店</t>
  </si>
  <si>
    <t>Flowers Calvin</t>
  </si>
  <si>
    <t>1664.84</t>
  </si>
  <si>
    <t>2040.00</t>
  </si>
  <si>
    <t>2022-02-13 01:35:37</t>
  </si>
  <si>
    <t>2418569</t>
  </si>
  <si>
    <t>昂格鲁大道皇家酒店</t>
  </si>
  <si>
    <t>LU XING,YU PEIRU</t>
  </si>
  <si>
    <t>3136.27</t>
  </si>
  <si>
    <t>3843.00</t>
  </si>
  <si>
    <t>2022-02-13 08:38:45</t>
  </si>
  <si>
    <t>2419015</t>
  </si>
  <si>
    <t>MOKSIN MOHDMESQRIKZULEAMEE</t>
  </si>
  <si>
    <t>3244.00</t>
  </si>
  <si>
    <t>3975.00</t>
  </si>
  <si>
    <t>2022-02-14 09:56:44</t>
  </si>
  <si>
    <t>2419488</t>
  </si>
  <si>
    <t>班贾尔马辛阿斯顿巴鲁亚会议中心酒店</t>
  </si>
  <si>
    <t>Ahmad Khomaidi</t>
  </si>
  <si>
    <t>136.34</t>
  </si>
  <si>
    <t>167.00</t>
  </si>
  <si>
    <t>2022-02-15 12:39:20</t>
  </si>
  <si>
    <t>2419532</t>
  </si>
  <si>
    <t>Tan kok keng</t>
  </si>
  <si>
    <t>1080.91</t>
  </si>
  <si>
    <t>1324.00</t>
  </si>
  <si>
    <t>2022-02-15 14:58:52</t>
  </si>
  <si>
    <t>2419536</t>
  </si>
  <si>
    <t>丰塔纳海滩酒店</t>
  </si>
  <si>
    <t>KONG YOUNGBEA</t>
  </si>
  <si>
    <t>648.22</t>
  </si>
  <si>
    <t>794.00</t>
  </si>
  <si>
    <t>2022-02-15 15:16:43</t>
  </si>
  <si>
    <t>2419648</t>
  </si>
  <si>
    <t>莫斯科伊兹麦洛瓦伽玛酒店</t>
  </si>
  <si>
    <t>Magadan Martines Kristina</t>
  </si>
  <si>
    <t>199.20</t>
  </si>
  <si>
    <t>244.00</t>
  </si>
  <si>
    <t>2022-02-15 21:54:15</t>
  </si>
  <si>
    <t>2419745</t>
  </si>
  <si>
    <t>城市公寓南特西德康格雷酒店</t>
  </si>
  <si>
    <t>PEDRONO Kenza</t>
  </si>
  <si>
    <t>393.16</t>
  </si>
  <si>
    <t>483.00</t>
  </si>
  <si>
    <t>2022-02-16 06:23:14</t>
  </si>
  <si>
    <t>2420426</t>
  </si>
  <si>
    <t>吉隆坡弗拉斯尔商业园区戴斯套房酒店</t>
  </si>
  <si>
    <t>shafik aliff</t>
  </si>
  <si>
    <t>185.57</t>
  </si>
  <si>
    <t>228.00</t>
  </si>
  <si>
    <t>2022-02-17 13:13:50</t>
  </si>
  <si>
    <t>2420979</t>
  </si>
  <si>
    <t>邦唐美特酒店</t>
  </si>
  <si>
    <t>OH JAEDONG</t>
  </si>
  <si>
    <t>441.95</t>
  </si>
  <si>
    <t>543.00</t>
  </si>
  <si>
    <t>2022-02-17 20:02:28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</si>
</sst>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44604</v>
      </c>
      <c r="G2" s="6">
        <v>44608</v>
      </c>
      <c r="H2" s="4">
        <v>1</v>
      </c>
      <c r="I2" s="4">
        <v>4</v>
      </c>
      <c r="J2" s="4">
        <v>4</v>
      </c>
      <c r="K2" s="4" t="s">
        <v>30</v>
      </c>
      <c r="L2" s="4">
        <v>5996</v>
      </c>
      <c r="M2" s="4">
        <v>5996</v>
      </c>
      <c r="N2" s="4" t="s">
        <v>31</v>
      </c>
      <c r="O2" s="4" t="s">
        <v>32</v>
      </c>
      <c r="P2" s="4" t="s">
        <v>33</v>
      </c>
      <c r="Q2" s="4">
        <v>0</v>
      </c>
      <c r="R2" s="7">
        <v>44476</v>
      </c>
      <c r="S2" s="6">
        <v>44611</v>
      </c>
      <c r="T2" s="4" t="s">
        <v>34</v>
      </c>
      <c r="U2" s="4">
        <v>5996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44605</v>
      </c>
      <c r="G3" s="6">
        <v>44608</v>
      </c>
      <c r="H3" s="4">
        <v>1</v>
      </c>
      <c r="I3" s="4">
        <v>3</v>
      </c>
      <c r="J3" s="4">
        <v>3</v>
      </c>
      <c r="K3" s="4" t="s">
        <v>30</v>
      </c>
      <c r="L3" s="4">
        <v>561</v>
      </c>
      <c r="M3" s="4">
        <v>561</v>
      </c>
      <c r="N3" s="4" t="s">
        <v>40</v>
      </c>
      <c r="O3" s="4" t="s">
        <v>32</v>
      </c>
      <c r="P3" s="4" t="s">
        <v>33</v>
      </c>
      <c r="Q3" s="4">
        <v>0</v>
      </c>
      <c r="R3" s="7">
        <v>44551</v>
      </c>
      <c r="S3" s="6">
        <v>44611</v>
      </c>
      <c r="T3" s="4" t="s">
        <v>34</v>
      </c>
      <c r="U3" s="4">
        <v>561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44603</v>
      </c>
      <c r="G4" s="6">
        <v>44608</v>
      </c>
      <c r="H4" s="4">
        <v>2</v>
      </c>
      <c r="I4" s="4">
        <v>5</v>
      </c>
      <c r="J4" s="4">
        <v>10</v>
      </c>
      <c r="K4" s="4" t="s">
        <v>30</v>
      </c>
      <c r="L4" s="4">
        <v>3720</v>
      </c>
      <c r="M4" s="4">
        <v>3720</v>
      </c>
      <c r="N4" s="4" t="s">
        <v>44</v>
      </c>
      <c r="O4" s="4" t="s">
        <v>32</v>
      </c>
      <c r="P4" s="4" t="s">
        <v>33</v>
      </c>
      <c r="Q4" s="4">
        <v>0</v>
      </c>
      <c r="R4" s="7">
        <v>44587</v>
      </c>
      <c r="S4" s="6">
        <v>44611</v>
      </c>
      <c r="T4" s="4" t="s">
        <v>34</v>
      </c>
      <c r="U4" s="4">
        <v>3720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44607</v>
      </c>
      <c r="G5" s="6">
        <v>44608</v>
      </c>
      <c r="H5" s="4">
        <v>1</v>
      </c>
      <c r="I5" s="4">
        <v>1</v>
      </c>
      <c r="J5" s="4">
        <v>1</v>
      </c>
      <c r="K5" s="4" t="s">
        <v>30</v>
      </c>
      <c r="L5" s="4">
        <v>1327</v>
      </c>
      <c r="M5" s="4">
        <v>1327</v>
      </c>
      <c r="N5" s="4" t="s">
        <v>50</v>
      </c>
      <c r="O5" s="4" t="s">
        <v>32</v>
      </c>
      <c r="P5" s="4" t="s">
        <v>33</v>
      </c>
      <c r="Q5" s="4">
        <v>0</v>
      </c>
      <c r="R5" s="7">
        <v>44599</v>
      </c>
      <c r="S5" s="6">
        <v>44611</v>
      </c>
      <c r="T5" s="4" t="s">
        <v>34</v>
      </c>
      <c r="U5" s="4">
        <v>1327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44607</v>
      </c>
      <c r="G6" s="6">
        <v>44608</v>
      </c>
      <c r="H6" s="4">
        <v>1</v>
      </c>
      <c r="I6" s="4">
        <v>1</v>
      </c>
      <c r="J6" s="4">
        <v>1</v>
      </c>
      <c r="K6" s="4" t="s">
        <v>30</v>
      </c>
      <c r="L6" s="4">
        <v>4723</v>
      </c>
      <c r="M6" s="4">
        <v>4723</v>
      </c>
      <c r="N6" s="4" t="s">
        <v>55</v>
      </c>
      <c r="O6" s="4" t="s">
        <v>32</v>
      </c>
      <c r="P6" s="4" t="s">
        <v>33</v>
      </c>
      <c r="Q6" s="4">
        <v>0</v>
      </c>
      <c r="R6" s="7">
        <v>44602</v>
      </c>
      <c r="S6" s="6">
        <v>44611</v>
      </c>
      <c r="T6" s="4" t="s">
        <v>34</v>
      </c>
      <c r="U6" s="4">
        <v>4723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44606</v>
      </c>
      <c r="G7" s="6">
        <v>44608</v>
      </c>
      <c r="H7" s="4">
        <v>1</v>
      </c>
      <c r="I7" s="4">
        <v>2</v>
      </c>
      <c r="J7" s="4">
        <v>2</v>
      </c>
      <c r="K7" s="4" t="s">
        <v>30</v>
      </c>
      <c r="L7" s="4">
        <v>2040</v>
      </c>
      <c r="M7" s="4">
        <v>2040</v>
      </c>
      <c r="N7" s="4" t="s">
        <v>61</v>
      </c>
      <c r="O7" s="4" t="s">
        <v>32</v>
      </c>
      <c r="P7" s="4" t="s">
        <v>33</v>
      </c>
      <c r="Q7" s="4">
        <v>0</v>
      </c>
      <c r="R7" s="7">
        <v>44605</v>
      </c>
      <c r="S7" s="6">
        <v>44611</v>
      </c>
      <c r="T7" s="4" t="s">
        <v>34</v>
      </c>
      <c r="U7" s="4">
        <v>2040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44607</v>
      </c>
      <c r="G8" s="6">
        <v>44608</v>
      </c>
      <c r="H8" s="4">
        <v>1</v>
      </c>
      <c r="I8" s="4">
        <v>1</v>
      </c>
      <c r="J8" s="4">
        <v>1</v>
      </c>
      <c r="K8" s="4" t="s">
        <v>30</v>
      </c>
      <c r="L8" s="4">
        <v>167</v>
      </c>
      <c r="M8" s="4">
        <v>167</v>
      </c>
      <c r="N8" s="4" t="s">
        <v>67</v>
      </c>
      <c r="O8" s="4" t="s">
        <v>32</v>
      </c>
      <c r="P8" s="4" t="s">
        <v>33</v>
      </c>
      <c r="Q8" s="4">
        <v>0</v>
      </c>
      <c r="R8" s="7">
        <v>44607</v>
      </c>
      <c r="S8" s="6">
        <v>44611</v>
      </c>
      <c r="T8" s="4" t="s">
        <v>34</v>
      </c>
      <c r="U8" s="4">
        <v>167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44607</v>
      </c>
      <c r="G9" s="6">
        <v>44608</v>
      </c>
      <c r="H9" s="4">
        <v>1</v>
      </c>
      <c r="I9" s="4">
        <v>1</v>
      </c>
      <c r="J9" s="4">
        <v>1</v>
      </c>
      <c r="K9" s="4" t="s">
        <v>30</v>
      </c>
      <c r="L9" s="4">
        <v>1324</v>
      </c>
      <c r="M9" s="4">
        <v>1324</v>
      </c>
      <c r="N9" s="4" t="s">
        <v>69</v>
      </c>
      <c r="O9" s="4" t="s">
        <v>32</v>
      </c>
      <c r="P9" s="4" t="s">
        <v>33</v>
      </c>
      <c r="Q9" s="4">
        <v>0</v>
      </c>
      <c r="R9" s="7">
        <v>44607</v>
      </c>
      <c r="S9" s="6">
        <v>44611</v>
      </c>
      <c r="T9" s="4" t="s">
        <v>34</v>
      </c>
      <c r="U9" s="4">
        <v>1324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44607</v>
      </c>
      <c r="G10" s="6">
        <v>44608</v>
      </c>
      <c r="H10" s="4">
        <v>1</v>
      </c>
      <c r="I10" s="4">
        <v>1</v>
      </c>
      <c r="J10" s="4">
        <v>1</v>
      </c>
      <c r="K10" s="4" t="s">
        <v>30</v>
      </c>
      <c r="L10" s="4">
        <v>794</v>
      </c>
      <c r="M10" s="4">
        <v>794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44607</v>
      </c>
      <c r="S10" s="6">
        <v>44611</v>
      </c>
      <c r="T10" s="4" t="s">
        <v>34</v>
      </c>
      <c r="U10" s="4">
        <v>794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44607</v>
      </c>
      <c r="G11" s="6">
        <v>44608</v>
      </c>
      <c r="H11" s="4">
        <v>1</v>
      </c>
      <c r="I11" s="4">
        <v>1</v>
      </c>
      <c r="J11" s="4">
        <v>1</v>
      </c>
      <c r="K11" s="4" t="s">
        <v>30</v>
      </c>
      <c r="L11" s="4">
        <v>244</v>
      </c>
      <c r="M11" s="4">
        <v>244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44607</v>
      </c>
      <c r="S11" s="6">
        <v>44611</v>
      </c>
      <c r="T11" s="4" t="s">
        <v>34</v>
      </c>
      <c r="U11" s="4">
        <v>244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44604</v>
      </c>
      <c r="G12" s="6">
        <v>44609</v>
      </c>
      <c r="H12" s="4">
        <v>1</v>
      </c>
      <c r="I12" s="4">
        <v>5</v>
      </c>
      <c r="J12" s="4">
        <v>5</v>
      </c>
      <c r="K12" s="4" t="s">
        <v>30</v>
      </c>
      <c r="L12" s="4">
        <v>2425</v>
      </c>
      <c r="M12" s="4">
        <v>2425</v>
      </c>
      <c r="N12" s="4" t="s">
        <v>83</v>
      </c>
      <c r="O12" s="4" t="s">
        <v>84</v>
      </c>
      <c r="P12" s="4" t="s">
        <v>33</v>
      </c>
      <c r="Q12" s="4">
        <v>0</v>
      </c>
      <c r="R12" s="7">
        <v>44528</v>
      </c>
      <c r="S12" s="6">
        <v>44612</v>
      </c>
      <c r="T12" s="4" t="s">
        <v>34</v>
      </c>
      <c r="U12" s="4">
        <v>2425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44606</v>
      </c>
      <c r="G13" s="6">
        <v>44609</v>
      </c>
      <c r="H13" s="4">
        <v>1</v>
      </c>
      <c r="I13" s="4">
        <v>3</v>
      </c>
      <c r="J13" s="4">
        <v>3</v>
      </c>
      <c r="K13" s="4" t="s">
        <v>30</v>
      </c>
      <c r="L13" s="4">
        <v>3843</v>
      </c>
      <c r="M13" s="4">
        <v>3843</v>
      </c>
      <c r="N13" s="4" t="s">
        <v>88</v>
      </c>
      <c r="O13" s="4" t="s">
        <v>84</v>
      </c>
      <c r="P13" s="4" t="s">
        <v>33</v>
      </c>
      <c r="Q13" s="4">
        <v>0</v>
      </c>
      <c r="R13" s="7">
        <v>44605</v>
      </c>
      <c r="S13" s="6">
        <v>44612</v>
      </c>
      <c r="T13" s="4" t="s">
        <v>34</v>
      </c>
      <c r="U13" s="4">
        <v>3843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44608</v>
      </c>
      <c r="G14" s="6">
        <v>44609</v>
      </c>
      <c r="H14" s="4">
        <v>1</v>
      </c>
      <c r="I14" s="4">
        <v>1</v>
      </c>
      <c r="J14" s="4">
        <v>1</v>
      </c>
      <c r="K14" s="4" t="s">
        <v>30</v>
      </c>
      <c r="L14" s="4">
        <v>483</v>
      </c>
      <c r="M14" s="4">
        <v>483</v>
      </c>
      <c r="N14" s="4" t="s">
        <v>94</v>
      </c>
      <c r="O14" s="4" t="s">
        <v>84</v>
      </c>
      <c r="P14" s="4" t="s">
        <v>33</v>
      </c>
      <c r="Q14" s="4">
        <v>0</v>
      </c>
      <c r="R14" s="7">
        <v>44608</v>
      </c>
      <c r="S14" s="6">
        <v>44612</v>
      </c>
      <c r="T14" s="4" t="s">
        <v>34</v>
      </c>
      <c r="U14" s="4">
        <v>483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44605</v>
      </c>
      <c r="G15" s="6">
        <v>44606</v>
      </c>
      <c r="H15" s="4">
        <v>1</v>
      </c>
      <c r="I15" s="4">
        <v>1</v>
      </c>
      <c r="J15" s="4">
        <v>1</v>
      </c>
      <c r="K15" s="4" t="s">
        <v>30</v>
      </c>
      <c r="L15" s="4">
        <v>3287</v>
      </c>
      <c r="M15" s="4">
        <v>3287</v>
      </c>
      <c r="N15" s="4" t="s">
        <v>99</v>
      </c>
      <c r="O15" s="4" t="s">
        <v>100</v>
      </c>
      <c r="P15" s="4" t="s">
        <v>33</v>
      </c>
      <c r="Q15" s="4">
        <v>0</v>
      </c>
      <c r="R15" s="7">
        <v>44410</v>
      </c>
      <c r="S15" s="6">
        <v>44613</v>
      </c>
      <c r="T15" s="4" t="s">
        <v>34</v>
      </c>
      <c r="U15" s="4">
        <v>3287</v>
      </c>
      <c r="V15" s="4">
        <v>0</v>
      </c>
      <c r="W15" s="4">
        <v>0</v>
      </c>
      <c r="X15" s="4" t="s">
        <v>101</v>
      </c>
      <c r="Y15" s="4" t="s">
        <v>35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44609</v>
      </c>
      <c r="G16" s="6">
        <v>44610</v>
      </c>
      <c r="H16" s="4">
        <v>1</v>
      </c>
      <c r="I16" s="4">
        <v>1</v>
      </c>
      <c r="J16" s="4">
        <v>1</v>
      </c>
      <c r="K16" s="4" t="s">
        <v>30</v>
      </c>
      <c r="L16" s="4">
        <v>862</v>
      </c>
      <c r="M16" s="4">
        <v>862</v>
      </c>
      <c r="N16" s="4" t="s">
        <v>105</v>
      </c>
      <c r="O16" s="4" t="s">
        <v>106</v>
      </c>
      <c r="P16" s="4" t="s">
        <v>33</v>
      </c>
      <c r="Q16" s="4">
        <v>0</v>
      </c>
      <c r="R16" s="7">
        <v>44592</v>
      </c>
      <c r="S16" s="6">
        <v>44613</v>
      </c>
      <c r="T16" s="4" t="s">
        <v>34</v>
      </c>
      <c r="U16" s="4">
        <v>862</v>
      </c>
      <c r="V16" s="4">
        <v>0</v>
      </c>
      <c r="W16" s="4">
        <v>0</v>
      </c>
      <c r="X16" s="4" t="s">
        <v>35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48</v>
      </c>
      <c r="E17" s="4" t="s">
        <v>49</v>
      </c>
      <c r="F17" s="6">
        <v>44607</v>
      </c>
      <c r="G17" s="6">
        <v>44610</v>
      </c>
      <c r="H17" s="4">
        <v>1</v>
      </c>
      <c r="I17" s="4">
        <v>3</v>
      </c>
      <c r="J17" s="4">
        <v>3</v>
      </c>
      <c r="K17" s="4" t="s">
        <v>30</v>
      </c>
      <c r="L17" s="4">
        <v>3975</v>
      </c>
      <c r="M17" s="4">
        <v>3975</v>
      </c>
      <c r="N17" s="4" t="s">
        <v>109</v>
      </c>
      <c r="O17" s="4" t="s">
        <v>106</v>
      </c>
      <c r="P17" s="4" t="s">
        <v>33</v>
      </c>
      <c r="Q17" s="4">
        <v>0</v>
      </c>
      <c r="R17" s="7">
        <v>44606</v>
      </c>
      <c r="S17" s="6">
        <v>44613</v>
      </c>
      <c r="T17" s="4" t="s">
        <v>34</v>
      </c>
      <c r="U17" s="4">
        <v>3975</v>
      </c>
      <c r="V17" s="4">
        <v>0</v>
      </c>
      <c r="W17" s="4">
        <v>0</v>
      </c>
      <c r="X17" s="4" t="s">
        <v>110</v>
      </c>
      <c r="Y17" s="4" t="s">
        <v>35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44609</v>
      </c>
      <c r="G18" s="6">
        <v>44610</v>
      </c>
      <c r="H18" s="4">
        <v>1</v>
      </c>
      <c r="I18" s="4">
        <v>1</v>
      </c>
      <c r="J18" s="4">
        <v>1</v>
      </c>
      <c r="K18" s="4" t="s">
        <v>30</v>
      </c>
      <c r="L18" s="4">
        <v>228</v>
      </c>
      <c r="M18" s="4">
        <v>228</v>
      </c>
      <c r="N18" s="4" t="s">
        <v>114</v>
      </c>
      <c r="O18" s="4" t="s">
        <v>106</v>
      </c>
      <c r="P18" s="4" t="s">
        <v>33</v>
      </c>
      <c r="Q18" s="4">
        <v>0</v>
      </c>
      <c r="R18" s="7">
        <v>44609</v>
      </c>
      <c r="S18" s="6">
        <v>44613</v>
      </c>
      <c r="T18" s="4" t="s">
        <v>34</v>
      </c>
      <c r="U18" s="4">
        <v>228</v>
      </c>
      <c r="V18" s="4">
        <v>0</v>
      </c>
      <c r="W18" s="4">
        <v>0</v>
      </c>
      <c r="X18" s="4" t="s">
        <v>115</v>
      </c>
      <c r="Y18" s="4" t="s">
        <v>35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44609</v>
      </c>
      <c r="G19" s="6">
        <v>44610</v>
      </c>
      <c r="H19" s="4">
        <v>1</v>
      </c>
      <c r="I19" s="4">
        <v>1</v>
      </c>
      <c r="J19" s="4">
        <v>1</v>
      </c>
      <c r="K19" s="4" t="s">
        <v>30</v>
      </c>
      <c r="L19" s="4">
        <v>543</v>
      </c>
      <c r="M19" s="4">
        <v>543</v>
      </c>
      <c r="N19" s="4" t="s">
        <v>119</v>
      </c>
      <c r="O19" s="4" t="s">
        <v>106</v>
      </c>
      <c r="P19" s="4" t="s">
        <v>33</v>
      </c>
      <c r="Q19" s="4">
        <v>0</v>
      </c>
      <c r="R19" s="7">
        <v>44609</v>
      </c>
      <c r="S19" s="6">
        <v>44613</v>
      </c>
      <c r="T19" s="4" t="s">
        <v>34</v>
      </c>
      <c r="U19" s="4">
        <v>543</v>
      </c>
      <c r="V19" s="4">
        <v>0</v>
      </c>
      <c r="W19" s="4">
        <v>0</v>
      </c>
      <c r="X19" s="4" t="s">
        <v>120</v>
      </c>
      <c r="Y19" s="4" t="s">
        <v>121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6" sqref="A26:A2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16486784688</v>
      </c>
      <c r="B2" s="6">
        <v>44604</v>
      </c>
      <c r="C2" s="6">
        <v>44608</v>
      </c>
      <c r="D2" s="4">
        <v>5996</v>
      </c>
      <c r="E2" s="4" t="str">
        <f>VLOOKUP(A2,HOP!A:L,12,0)</f>
        <v>5996.00</v>
      </c>
      <c r="F2" s="4" t="str">
        <f>VLOOKUP(A2,HOP!A:C,3,0)</f>
        <v>2273921</v>
      </c>
      <c r="G2" s="4">
        <f>D2-E2</f>
        <v>0</v>
      </c>
      <c r="H2" s="4" t="str">
        <f>$H$1&amp;F2</f>
        <v>，2273921</v>
      </c>
      <c r="I2" s="4" t="str">
        <f>VLOOKUP(A2,HOP!A:T,20,0)</f>
        <v>直连</v>
      </c>
    </row>
    <row r="3" s="4" customFormat="1" spans="1:9">
      <c r="A3" s="5">
        <v>17021708088</v>
      </c>
      <c r="B3" s="6">
        <v>44605</v>
      </c>
      <c r="C3" s="6">
        <v>44608</v>
      </c>
      <c r="D3" s="4">
        <v>561</v>
      </c>
      <c r="E3" s="4" t="str">
        <f>VLOOKUP(A3,HOP!A:L,12,0)</f>
        <v>561.00</v>
      </c>
      <c r="F3" s="4" t="str">
        <f>VLOOKUP(A3,HOP!A:C,3,0)</f>
        <v>2348967</v>
      </c>
      <c r="G3" s="4">
        <f t="shared" ref="G3:G19" si="0">D3-E3</f>
        <v>0</v>
      </c>
      <c r="H3" s="4" t="str">
        <f t="shared" ref="H3:H19" si="1">$H$1&amp;F3</f>
        <v>，2348967</v>
      </c>
      <c r="I3" s="4" t="str">
        <f>VLOOKUP(A3,HOP!A:T,20,0)</f>
        <v>直连</v>
      </c>
    </row>
    <row r="4" s="4" customFormat="1" spans="1:9">
      <c r="A4" s="5">
        <v>17240987148</v>
      </c>
      <c r="B4" s="6">
        <v>44603</v>
      </c>
      <c r="C4" s="6">
        <v>44608</v>
      </c>
      <c r="D4" s="4">
        <v>3720</v>
      </c>
      <c r="E4" s="4" t="str">
        <f>VLOOKUP(A4,HOP!A:L,12,0)</f>
        <v>3720.00</v>
      </c>
      <c r="F4" s="4" t="str">
        <f>VLOOKUP(A4,HOP!A:C,3,0)</f>
        <v>2409496</v>
      </c>
      <c r="G4" s="4">
        <f t="shared" si="0"/>
        <v>0</v>
      </c>
      <c r="H4" s="4" t="str">
        <f t="shared" si="1"/>
        <v>，2409496</v>
      </c>
      <c r="I4" s="4" t="str">
        <f>VLOOKUP(A4,HOP!A:T,20,0)</f>
        <v>直连</v>
      </c>
    </row>
    <row r="5" s="4" customFormat="1" spans="1:9">
      <c r="A5" s="5">
        <v>17306007772</v>
      </c>
      <c r="B5" s="6">
        <v>44607</v>
      </c>
      <c r="C5" s="6">
        <v>44608</v>
      </c>
      <c r="D5" s="4">
        <v>1327</v>
      </c>
      <c r="E5" s="4" t="str">
        <f>VLOOKUP(A5,HOP!A:L,12,0)</f>
        <v>1327.00</v>
      </c>
      <c r="F5" s="4" t="str">
        <f>VLOOKUP(A5,HOP!A:C,3,0)</f>
        <v>2414689</v>
      </c>
      <c r="G5" s="4">
        <f t="shared" si="0"/>
        <v>0</v>
      </c>
      <c r="H5" s="4" t="str">
        <f t="shared" si="1"/>
        <v>，2414689</v>
      </c>
      <c r="I5" s="4" t="str">
        <f>VLOOKUP(A5,HOP!A:T,20,0)</f>
        <v>直连</v>
      </c>
    </row>
    <row r="6" s="4" customFormat="1" spans="1:9">
      <c r="A6" s="5">
        <v>17326612685</v>
      </c>
      <c r="B6" s="6">
        <v>44607</v>
      </c>
      <c r="C6" s="6">
        <v>44608</v>
      </c>
      <c r="D6" s="4">
        <v>4723</v>
      </c>
      <c r="E6" s="4" t="str">
        <f>VLOOKUP(A6,HOP!A:L,12,0)</f>
        <v>4723.00</v>
      </c>
      <c r="F6" s="4" t="str">
        <f>VLOOKUP(A6,HOP!A:C,3,0)</f>
        <v>2416622</v>
      </c>
      <c r="G6" s="4">
        <f t="shared" si="0"/>
        <v>0</v>
      </c>
      <c r="H6" s="4" t="str">
        <f t="shared" si="1"/>
        <v>，2416622</v>
      </c>
      <c r="I6" s="4" t="str">
        <f>VLOOKUP(A6,HOP!A:T,20,0)</f>
        <v>直连</v>
      </c>
    </row>
    <row r="7" s="4" customFormat="1" spans="1:9">
      <c r="A7" s="5">
        <v>17345886659</v>
      </c>
      <c r="B7" s="6">
        <v>44606</v>
      </c>
      <c r="C7" s="6">
        <v>44608</v>
      </c>
      <c r="D7" s="4">
        <v>2040</v>
      </c>
      <c r="E7" s="4" t="str">
        <f>VLOOKUP(A7,HOP!A:L,12,0)</f>
        <v>2040.00</v>
      </c>
      <c r="F7" s="4" t="str">
        <f>VLOOKUP(A7,HOP!A:C,3,0)</f>
        <v>2418510</v>
      </c>
      <c r="G7" s="4">
        <f t="shared" si="0"/>
        <v>0</v>
      </c>
      <c r="H7" s="4" t="str">
        <f t="shared" si="1"/>
        <v>，2418510</v>
      </c>
      <c r="I7" s="4" t="str">
        <f>VLOOKUP(A7,HOP!A:T,20,0)</f>
        <v>直连</v>
      </c>
    </row>
    <row r="8" s="4" customFormat="1" spans="1:9">
      <c r="A8" s="5">
        <v>17363247922</v>
      </c>
      <c r="B8" s="6">
        <v>44607</v>
      </c>
      <c r="C8" s="6">
        <v>44608</v>
      </c>
      <c r="D8" s="4">
        <v>167</v>
      </c>
      <c r="E8" s="4" t="str">
        <f>VLOOKUP(A8,HOP!A:L,12,0)</f>
        <v>167.00</v>
      </c>
      <c r="F8" s="4" t="str">
        <f>VLOOKUP(A8,HOP!A:C,3,0)</f>
        <v>2419488</v>
      </c>
      <c r="G8" s="4">
        <f t="shared" si="0"/>
        <v>0</v>
      </c>
      <c r="H8" s="4" t="str">
        <f t="shared" si="1"/>
        <v>，2419488</v>
      </c>
      <c r="I8" s="4" t="str">
        <f>VLOOKUP(A8,HOP!A:T,20,0)</f>
        <v>直连</v>
      </c>
    </row>
    <row r="9" s="4" customFormat="1" spans="1:9">
      <c r="A9" s="5">
        <v>17363813483</v>
      </c>
      <c r="B9" s="6">
        <v>44607</v>
      </c>
      <c r="C9" s="6">
        <v>44608</v>
      </c>
      <c r="D9" s="4">
        <v>1324</v>
      </c>
      <c r="E9" s="4" t="str">
        <f>VLOOKUP(A9,HOP!A:L,12,0)</f>
        <v>1324.00</v>
      </c>
      <c r="F9" s="4" t="str">
        <f>VLOOKUP(A9,HOP!A:C,3,0)</f>
        <v>2419532</v>
      </c>
      <c r="G9" s="4">
        <f t="shared" si="0"/>
        <v>0</v>
      </c>
      <c r="H9" s="4" t="str">
        <f t="shared" si="1"/>
        <v>，2419532</v>
      </c>
      <c r="I9" s="4" t="str">
        <f>VLOOKUP(A9,HOP!A:T,20,0)</f>
        <v>直连</v>
      </c>
    </row>
    <row r="10" s="4" customFormat="1" spans="1:9">
      <c r="A10" s="5">
        <v>17363855929</v>
      </c>
      <c r="B10" s="6">
        <v>44607</v>
      </c>
      <c r="C10" s="6">
        <v>44608</v>
      </c>
      <c r="D10" s="4">
        <v>794</v>
      </c>
      <c r="E10" s="4" t="str">
        <f>VLOOKUP(A10,HOP!A:L,12,0)</f>
        <v>794.00</v>
      </c>
      <c r="F10" s="4" t="str">
        <f>VLOOKUP(A10,HOP!A:C,3,0)</f>
        <v>2419536</v>
      </c>
      <c r="G10" s="4">
        <f t="shared" si="0"/>
        <v>0</v>
      </c>
      <c r="H10" s="4" t="str">
        <f t="shared" si="1"/>
        <v>，2419536</v>
      </c>
      <c r="I10" s="4" t="str">
        <f>VLOOKUP(A10,HOP!A:T,20,0)</f>
        <v>直连</v>
      </c>
    </row>
    <row r="11" s="4" customFormat="1" spans="1:9">
      <c r="A11" s="5">
        <v>17367874293</v>
      </c>
      <c r="B11" s="6">
        <v>44607</v>
      </c>
      <c r="C11" s="6">
        <v>44608</v>
      </c>
      <c r="D11" s="4">
        <v>244</v>
      </c>
      <c r="E11" s="4" t="str">
        <f>VLOOKUP(A11,HOP!A:L,12,0)</f>
        <v>244.00</v>
      </c>
      <c r="F11" s="4" t="str">
        <f>VLOOKUP(A11,HOP!A:C,3,0)</f>
        <v>2419648</v>
      </c>
      <c r="G11" s="4">
        <f t="shared" si="0"/>
        <v>0</v>
      </c>
      <c r="H11" s="4" t="str">
        <f t="shared" si="1"/>
        <v>，2419648</v>
      </c>
      <c r="I11" s="4" t="str">
        <f>VLOOKUP(A11,HOP!A:T,20,0)</f>
        <v>直连</v>
      </c>
    </row>
    <row r="12" s="4" customFormat="1" spans="1:9">
      <c r="A12" s="5">
        <v>16882018712</v>
      </c>
      <c r="B12" s="6">
        <v>44604</v>
      </c>
      <c r="C12" s="6">
        <v>44609</v>
      </c>
      <c r="D12" s="4">
        <v>2425</v>
      </c>
      <c r="E12" s="4" t="str">
        <f>VLOOKUP(A12,HOP!A:L,12,0)</f>
        <v>2425.00</v>
      </c>
      <c r="F12" s="4" t="str">
        <f>VLOOKUP(A12,HOP!A:C,3,0)</f>
        <v>2317190</v>
      </c>
      <c r="G12" s="4">
        <f t="shared" si="0"/>
        <v>0</v>
      </c>
      <c r="H12" s="4" t="str">
        <f t="shared" si="1"/>
        <v>，2317190</v>
      </c>
      <c r="I12" s="4" t="str">
        <f>VLOOKUP(A12,HOP!A:T,20,0)</f>
        <v>直连</v>
      </c>
    </row>
    <row r="13" s="4" customFormat="1" spans="1:9">
      <c r="A13" s="5">
        <v>17346216278</v>
      </c>
      <c r="B13" s="6">
        <v>44606</v>
      </c>
      <c r="C13" s="6">
        <v>44609</v>
      </c>
      <c r="D13" s="4">
        <v>3843</v>
      </c>
      <c r="E13" s="4" t="str">
        <f>VLOOKUP(A13,HOP!A:L,12,0)</f>
        <v>3843.00</v>
      </c>
      <c r="F13" s="4" t="str">
        <f>VLOOKUP(A13,HOP!A:C,3,0)</f>
        <v>2418569</v>
      </c>
      <c r="G13" s="4">
        <f t="shared" si="0"/>
        <v>0</v>
      </c>
      <c r="H13" s="4" t="str">
        <f t="shared" si="1"/>
        <v>，2418569</v>
      </c>
      <c r="I13" s="4" t="str">
        <f>VLOOKUP(A13,HOP!A:T,20,0)</f>
        <v>直连</v>
      </c>
    </row>
    <row r="14" s="4" customFormat="1" spans="1:9">
      <c r="A14" s="5">
        <v>17368667612</v>
      </c>
      <c r="B14" s="6">
        <v>44608</v>
      </c>
      <c r="C14" s="6">
        <v>44609</v>
      </c>
      <c r="D14" s="4">
        <v>483</v>
      </c>
      <c r="E14" s="4" t="str">
        <f>VLOOKUP(A14,HOP!A:L,12,0)</f>
        <v>483.00</v>
      </c>
      <c r="F14" s="4" t="str">
        <f>VLOOKUP(A14,HOP!A:C,3,0)</f>
        <v>2419745</v>
      </c>
      <c r="G14" s="4">
        <f t="shared" si="0"/>
        <v>0</v>
      </c>
      <c r="H14" s="4" t="str">
        <f t="shared" si="1"/>
        <v>，2419745</v>
      </c>
      <c r="I14" s="4" t="str">
        <f>VLOOKUP(A14,HOP!A:T,20,0)</f>
        <v>直连</v>
      </c>
    </row>
    <row r="15" s="4" customFormat="1" spans="1:9">
      <c r="A15" s="5">
        <v>15997100907</v>
      </c>
      <c r="B15" s="6">
        <v>44605</v>
      </c>
      <c r="C15" s="6">
        <v>44606</v>
      </c>
      <c r="D15" s="4">
        <v>3287</v>
      </c>
      <c r="E15" s="4" t="str">
        <f>VLOOKUP(A15,HOP!A:L,12,0)</f>
        <v>3287.00</v>
      </c>
      <c r="F15" s="4" t="str">
        <f>VLOOKUP(A15,HOP!A:C,3,0)</f>
        <v>2215687</v>
      </c>
      <c r="G15" s="4">
        <f t="shared" si="0"/>
        <v>0</v>
      </c>
      <c r="H15" s="4" t="str">
        <f t="shared" si="1"/>
        <v>，2215687</v>
      </c>
      <c r="I15" s="4" t="str">
        <f>VLOOKUP(A15,HOP!A:T,20,0)</f>
        <v>直连</v>
      </c>
    </row>
    <row r="16" s="4" customFormat="1" spans="1:9">
      <c r="A16" s="5">
        <v>17263226767</v>
      </c>
      <c r="B16" s="6">
        <v>44609</v>
      </c>
      <c r="C16" s="6">
        <v>44610</v>
      </c>
      <c r="D16" s="4">
        <v>862</v>
      </c>
      <c r="E16" s="4" t="str">
        <f>VLOOKUP(A16,HOP!A:L,12,0)</f>
        <v>862.00</v>
      </c>
      <c r="F16" s="4" t="str">
        <f>VLOOKUP(A16,HOP!A:C,3,0)</f>
        <v>2411366</v>
      </c>
      <c r="G16" s="4">
        <f t="shared" si="0"/>
        <v>0</v>
      </c>
      <c r="H16" s="4" t="str">
        <f t="shared" si="1"/>
        <v>，2411366</v>
      </c>
      <c r="I16" s="4" t="str">
        <f>VLOOKUP(A16,HOP!A:T,20,0)</f>
        <v>直连</v>
      </c>
    </row>
    <row r="17" s="4" customFormat="1" spans="1:9">
      <c r="A17" s="5">
        <v>17354500049</v>
      </c>
      <c r="B17" s="6">
        <v>44607</v>
      </c>
      <c r="C17" s="6">
        <v>44610</v>
      </c>
      <c r="D17" s="4">
        <v>3975</v>
      </c>
      <c r="E17" s="4" t="str">
        <f>VLOOKUP(A17,HOP!A:L,12,0)</f>
        <v>3975.00</v>
      </c>
      <c r="F17" s="4" t="str">
        <f>VLOOKUP(A17,HOP!A:C,3,0)</f>
        <v>2419015</v>
      </c>
      <c r="G17" s="4">
        <f t="shared" si="0"/>
        <v>0</v>
      </c>
      <c r="H17" s="4" t="str">
        <f t="shared" si="1"/>
        <v>，2419015</v>
      </c>
      <c r="I17" s="4" t="str">
        <f>VLOOKUP(A17,HOP!A:T,20,0)</f>
        <v>直连</v>
      </c>
    </row>
    <row r="18" s="4" customFormat="1" spans="1:9">
      <c r="A18" s="5">
        <v>17382130779</v>
      </c>
      <c r="B18" s="6">
        <v>44609</v>
      </c>
      <c r="C18" s="6">
        <v>44610</v>
      </c>
      <c r="D18" s="4">
        <v>228</v>
      </c>
      <c r="E18" s="4" t="str">
        <f>VLOOKUP(A18,HOP!A:L,12,0)</f>
        <v>228.00</v>
      </c>
      <c r="F18" s="4" t="str">
        <f>VLOOKUP(A18,HOP!A:C,3,0)</f>
        <v>2420426</v>
      </c>
      <c r="G18" s="4">
        <f t="shared" si="0"/>
        <v>0</v>
      </c>
      <c r="H18" s="4" t="str">
        <f t="shared" si="1"/>
        <v>，2420426</v>
      </c>
      <c r="I18" s="4" t="str">
        <f>VLOOKUP(A18,HOP!A:T,20,0)</f>
        <v>直连</v>
      </c>
    </row>
    <row r="19" s="4" customFormat="1" spans="1:9">
      <c r="A19" s="5">
        <v>17384770031</v>
      </c>
      <c r="B19" s="6">
        <v>44609</v>
      </c>
      <c r="C19" s="6">
        <v>44610</v>
      </c>
      <c r="D19" s="4">
        <v>543</v>
      </c>
      <c r="E19" s="4" t="str">
        <f>VLOOKUP(A19,HOP!A:L,12,0)</f>
        <v>543.00</v>
      </c>
      <c r="F19" s="4" t="str">
        <f>VLOOKUP(A19,HOP!A:C,3,0)</f>
        <v>2420979</v>
      </c>
      <c r="G19" s="4">
        <f t="shared" si="0"/>
        <v>0</v>
      </c>
      <c r="H19" s="4" t="str">
        <f t="shared" si="1"/>
        <v>，2420979</v>
      </c>
      <c r="I19" s="4" t="str">
        <f>VLOOKUP(A19,HOP!A:T,20,0)</f>
        <v>直连</v>
      </c>
    </row>
    <row r="21" spans="4:4">
      <c r="D21" s="4">
        <f>SUM(D2:D20)</f>
        <v>36542</v>
      </c>
    </row>
    <row r="22" spans="4:4">
      <c r="D22" s="4" t="s">
        <v>123</v>
      </c>
    </row>
    <row r="26" spans="1:1">
      <c r="A26" s="4" t="s">
        <v>124</v>
      </c>
    </row>
    <row r="27" spans="1:1">
      <c r="A27" s="4" t="s">
        <v>125</v>
      </c>
    </row>
  </sheetData>
  <autoFilter ref="A1:XFD19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3">
        <v>15997100907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30</v>
      </c>
      <c r="K2" s="1" t="s">
        <v>151</v>
      </c>
      <c r="L2" s="1" t="s">
        <v>151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16486784688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149</v>
      </c>
      <c r="I3" s="1" t="s">
        <v>165</v>
      </c>
      <c r="J3" s="1" t="s">
        <v>30</v>
      </c>
      <c r="K3" s="1" t="s">
        <v>166</v>
      </c>
      <c r="L3" s="1" t="s">
        <v>166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167</v>
      </c>
      <c r="R3" s="1" t="s">
        <v>168</v>
      </c>
      <c r="S3" s="1" t="s">
        <v>157</v>
      </c>
      <c r="T3" s="1" t="s">
        <v>158</v>
      </c>
    </row>
    <row r="4" s="1" customFormat="1" spans="1:20">
      <c r="A4" s="3">
        <v>16882018712</v>
      </c>
      <c r="B4" s="1" t="s">
        <v>169</v>
      </c>
      <c r="C4" s="1" t="s">
        <v>170</v>
      </c>
      <c r="D4" s="1" t="s">
        <v>171</v>
      </c>
      <c r="E4" s="1" t="s">
        <v>172</v>
      </c>
      <c r="F4" s="1" t="s">
        <v>163</v>
      </c>
      <c r="G4" s="1" t="s">
        <v>173</v>
      </c>
      <c r="H4" s="1" t="s">
        <v>149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176</v>
      </c>
      <c r="R4" s="1" t="s">
        <v>168</v>
      </c>
      <c r="S4" s="1" t="s">
        <v>157</v>
      </c>
      <c r="T4" s="1" t="s">
        <v>158</v>
      </c>
    </row>
    <row r="5" s="1" customFormat="1" spans="1:20">
      <c r="A5" s="3">
        <v>17021708088</v>
      </c>
      <c r="B5" s="1" t="s">
        <v>177</v>
      </c>
      <c r="C5" s="1" t="s">
        <v>178</v>
      </c>
      <c r="D5" s="1" t="s">
        <v>179</v>
      </c>
      <c r="E5" s="1" t="s">
        <v>180</v>
      </c>
      <c r="F5" s="1" t="s">
        <v>147</v>
      </c>
      <c r="G5" s="1" t="s">
        <v>164</v>
      </c>
      <c r="H5" s="1" t="s">
        <v>149</v>
      </c>
      <c r="I5" s="1" t="s">
        <v>181</v>
      </c>
      <c r="J5" s="1" t="s">
        <v>30</v>
      </c>
      <c r="K5" s="1" t="s">
        <v>182</v>
      </c>
      <c r="L5" s="1" t="s">
        <v>182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183</v>
      </c>
      <c r="R5" s="1" t="s">
        <v>168</v>
      </c>
      <c r="S5" s="1" t="s">
        <v>157</v>
      </c>
      <c r="T5" s="1" t="s">
        <v>158</v>
      </c>
    </row>
    <row r="6" s="1" customFormat="1" spans="1:20">
      <c r="A6" s="3">
        <v>17240987148</v>
      </c>
      <c r="B6" s="1" t="s">
        <v>184</v>
      </c>
      <c r="C6" s="1" t="s">
        <v>185</v>
      </c>
      <c r="D6" s="1" t="s">
        <v>186</v>
      </c>
      <c r="E6" s="1" t="s">
        <v>187</v>
      </c>
      <c r="F6" s="1" t="s">
        <v>188</v>
      </c>
      <c r="G6" s="1" t="s">
        <v>164</v>
      </c>
      <c r="H6" s="1" t="s">
        <v>149</v>
      </c>
      <c r="I6" s="1" t="s">
        <v>189</v>
      </c>
      <c r="J6" s="1" t="s">
        <v>30</v>
      </c>
      <c r="K6" s="1" t="s">
        <v>190</v>
      </c>
      <c r="L6" s="1" t="s">
        <v>190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191</v>
      </c>
      <c r="R6" s="1" t="s">
        <v>168</v>
      </c>
      <c r="S6" s="1" t="s">
        <v>157</v>
      </c>
      <c r="T6" s="1" t="s">
        <v>158</v>
      </c>
    </row>
    <row r="7" s="1" customFormat="1" spans="1:20">
      <c r="A7" s="3">
        <v>17263226767</v>
      </c>
      <c r="B7" s="1" t="s">
        <v>192</v>
      </c>
      <c r="C7" s="1" t="s">
        <v>193</v>
      </c>
      <c r="D7" s="1" t="s">
        <v>194</v>
      </c>
      <c r="E7" s="1" t="s">
        <v>195</v>
      </c>
      <c r="F7" s="1" t="s">
        <v>173</v>
      </c>
      <c r="G7" s="1" t="s">
        <v>196</v>
      </c>
      <c r="H7" s="1" t="s">
        <v>149</v>
      </c>
      <c r="I7" s="1" t="s">
        <v>197</v>
      </c>
      <c r="J7" s="1" t="s">
        <v>30</v>
      </c>
      <c r="K7" s="1" t="s">
        <v>198</v>
      </c>
      <c r="L7" s="1" t="s">
        <v>198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199</v>
      </c>
      <c r="R7" s="1" t="s">
        <v>168</v>
      </c>
      <c r="S7" s="1" t="s">
        <v>157</v>
      </c>
      <c r="T7" s="1" t="s">
        <v>158</v>
      </c>
    </row>
    <row r="8" s="1" customFormat="1" spans="1:20">
      <c r="A8" s="3">
        <v>17270351663</v>
      </c>
      <c r="B8" s="1" t="s">
        <v>200</v>
      </c>
      <c r="C8" s="1" t="s">
        <v>201</v>
      </c>
      <c r="D8" s="1" t="s">
        <v>202</v>
      </c>
      <c r="E8" s="1" t="s">
        <v>203</v>
      </c>
      <c r="F8" s="1" t="s">
        <v>204</v>
      </c>
      <c r="G8" s="1" t="s">
        <v>205</v>
      </c>
      <c r="H8" s="1" t="s">
        <v>149</v>
      </c>
      <c r="I8" s="1" t="s">
        <v>206</v>
      </c>
      <c r="J8" s="1" t="s">
        <v>30</v>
      </c>
      <c r="K8" s="1" t="s">
        <v>207</v>
      </c>
      <c r="L8" s="1" t="s">
        <v>153</v>
      </c>
      <c r="M8" s="1" t="s">
        <v>208</v>
      </c>
      <c r="N8" s="1" t="s">
        <v>209</v>
      </c>
      <c r="O8" s="1" t="s">
        <v>153</v>
      </c>
      <c r="P8" s="1" t="s">
        <v>154</v>
      </c>
      <c r="Q8" s="1" t="s">
        <v>210</v>
      </c>
      <c r="R8" s="1" t="s">
        <v>168</v>
      </c>
      <c r="S8" s="1" t="s">
        <v>157</v>
      </c>
      <c r="T8" s="1" t="s">
        <v>158</v>
      </c>
    </row>
    <row r="9" s="1" customFormat="1" spans="1:20">
      <c r="A9" s="3">
        <v>17306007772</v>
      </c>
      <c r="B9" s="1" t="s">
        <v>211</v>
      </c>
      <c r="C9" s="1" t="s">
        <v>212</v>
      </c>
      <c r="D9" s="1" t="s">
        <v>213</v>
      </c>
      <c r="E9" s="1" t="s">
        <v>214</v>
      </c>
      <c r="F9" s="1" t="s">
        <v>205</v>
      </c>
      <c r="G9" s="1" t="s">
        <v>164</v>
      </c>
      <c r="H9" s="1" t="s">
        <v>149</v>
      </c>
      <c r="I9" s="1" t="s">
        <v>215</v>
      </c>
      <c r="J9" s="1" t="s">
        <v>30</v>
      </c>
      <c r="K9" s="1" t="s">
        <v>216</v>
      </c>
      <c r="L9" s="1" t="s">
        <v>216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217</v>
      </c>
      <c r="R9" s="1" t="s">
        <v>168</v>
      </c>
      <c r="S9" s="1" t="s">
        <v>157</v>
      </c>
      <c r="T9" s="1" t="s">
        <v>158</v>
      </c>
    </row>
    <row r="10" s="1" customFormat="1" spans="1:20">
      <c r="A10" s="3">
        <v>17325066354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148</v>
      </c>
      <c r="G10" s="1" t="s">
        <v>205</v>
      </c>
      <c r="H10" s="1" t="s">
        <v>149</v>
      </c>
      <c r="I10" s="1" t="s">
        <v>222</v>
      </c>
      <c r="J10" s="1" t="s">
        <v>30</v>
      </c>
      <c r="K10" s="1" t="s">
        <v>223</v>
      </c>
      <c r="L10" s="1" t="s">
        <v>153</v>
      </c>
      <c r="M10" s="1" t="s">
        <v>224</v>
      </c>
      <c r="N10" s="1" t="s">
        <v>225</v>
      </c>
      <c r="O10" s="1" t="s">
        <v>153</v>
      </c>
      <c r="P10" s="1" t="s">
        <v>154</v>
      </c>
      <c r="Q10" s="1" t="s">
        <v>226</v>
      </c>
      <c r="R10" s="1" t="s">
        <v>168</v>
      </c>
      <c r="S10" s="1" t="s">
        <v>157</v>
      </c>
      <c r="T10" s="1" t="s">
        <v>158</v>
      </c>
    </row>
    <row r="11" s="1" customFormat="1" spans="1:20">
      <c r="A11" s="3">
        <v>17326612685</v>
      </c>
      <c r="B11" s="1" t="s">
        <v>218</v>
      </c>
      <c r="C11" s="1" t="s">
        <v>227</v>
      </c>
      <c r="D11" s="1" t="s">
        <v>228</v>
      </c>
      <c r="E11" s="1" t="s">
        <v>229</v>
      </c>
      <c r="F11" s="1" t="s">
        <v>205</v>
      </c>
      <c r="G11" s="1" t="s">
        <v>164</v>
      </c>
      <c r="H11" s="1" t="s">
        <v>149</v>
      </c>
      <c r="I11" s="1" t="s">
        <v>230</v>
      </c>
      <c r="J11" s="1" t="s">
        <v>30</v>
      </c>
      <c r="K11" s="1" t="s">
        <v>231</v>
      </c>
      <c r="L11" s="1" t="s">
        <v>231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232</v>
      </c>
      <c r="R11" s="1" t="s">
        <v>168</v>
      </c>
      <c r="S11" s="1" t="s">
        <v>157</v>
      </c>
      <c r="T11" s="1" t="s">
        <v>158</v>
      </c>
    </row>
    <row r="12" s="1" customFormat="1" spans="1:20">
      <c r="A12" s="3">
        <v>17345886659</v>
      </c>
      <c r="B12" s="1" t="s">
        <v>147</v>
      </c>
      <c r="C12" s="1" t="s">
        <v>233</v>
      </c>
      <c r="D12" s="1" t="s">
        <v>234</v>
      </c>
      <c r="E12" s="1" t="s">
        <v>235</v>
      </c>
      <c r="F12" s="1" t="s">
        <v>148</v>
      </c>
      <c r="G12" s="1" t="s">
        <v>164</v>
      </c>
      <c r="H12" s="1" t="s">
        <v>149</v>
      </c>
      <c r="I12" s="1" t="s">
        <v>236</v>
      </c>
      <c r="J12" s="1" t="s">
        <v>30</v>
      </c>
      <c r="K12" s="1" t="s">
        <v>237</v>
      </c>
      <c r="L12" s="1" t="s">
        <v>237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238</v>
      </c>
      <c r="R12" s="1" t="s">
        <v>168</v>
      </c>
      <c r="S12" s="1" t="s">
        <v>157</v>
      </c>
      <c r="T12" s="1" t="s">
        <v>158</v>
      </c>
    </row>
    <row r="13" s="1" customFormat="1" spans="1:20">
      <c r="A13" s="3">
        <v>17346216278</v>
      </c>
      <c r="B13" s="1" t="s">
        <v>147</v>
      </c>
      <c r="C13" s="1" t="s">
        <v>239</v>
      </c>
      <c r="D13" s="1" t="s">
        <v>240</v>
      </c>
      <c r="E13" s="1" t="s">
        <v>241</v>
      </c>
      <c r="F13" s="1" t="s">
        <v>148</v>
      </c>
      <c r="G13" s="1" t="s">
        <v>173</v>
      </c>
      <c r="H13" s="1" t="s">
        <v>149</v>
      </c>
      <c r="I13" s="1" t="s">
        <v>242</v>
      </c>
      <c r="J13" s="1" t="s">
        <v>30</v>
      </c>
      <c r="K13" s="1" t="s">
        <v>243</v>
      </c>
      <c r="L13" s="1" t="s">
        <v>243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244</v>
      </c>
      <c r="R13" s="1" t="s">
        <v>168</v>
      </c>
      <c r="S13" s="1" t="s">
        <v>157</v>
      </c>
      <c r="T13" s="1" t="s">
        <v>158</v>
      </c>
    </row>
    <row r="14" s="1" customFormat="1" spans="1:20">
      <c r="A14" s="3">
        <v>17354500049</v>
      </c>
      <c r="B14" s="1" t="s">
        <v>148</v>
      </c>
      <c r="C14" s="1" t="s">
        <v>245</v>
      </c>
      <c r="D14" s="1" t="s">
        <v>213</v>
      </c>
      <c r="E14" s="1" t="s">
        <v>246</v>
      </c>
      <c r="F14" s="1" t="s">
        <v>205</v>
      </c>
      <c r="G14" s="1" t="s">
        <v>196</v>
      </c>
      <c r="H14" s="1" t="s">
        <v>149</v>
      </c>
      <c r="I14" s="1" t="s">
        <v>247</v>
      </c>
      <c r="J14" s="1" t="s">
        <v>30</v>
      </c>
      <c r="K14" s="1" t="s">
        <v>248</v>
      </c>
      <c r="L14" s="1" t="s">
        <v>248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249</v>
      </c>
      <c r="R14" s="1" t="s">
        <v>168</v>
      </c>
      <c r="S14" s="1" t="s">
        <v>157</v>
      </c>
      <c r="T14" s="1" t="s">
        <v>158</v>
      </c>
    </row>
    <row r="15" s="1" customFormat="1" spans="1:20">
      <c r="A15" s="3">
        <v>17363247922</v>
      </c>
      <c r="B15" s="1" t="s">
        <v>205</v>
      </c>
      <c r="C15" s="1" t="s">
        <v>250</v>
      </c>
      <c r="D15" s="1" t="s">
        <v>251</v>
      </c>
      <c r="E15" s="1" t="s">
        <v>252</v>
      </c>
      <c r="F15" s="1" t="s">
        <v>205</v>
      </c>
      <c r="G15" s="1" t="s">
        <v>164</v>
      </c>
      <c r="H15" s="1" t="s">
        <v>149</v>
      </c>
      <c r="I15" s="1" t="s">
        <v>253</v>
      </c>
      <c r="J15" s="1" t="s">
        <v>30</v>
      </c>
      <c r="K15" s="1" t="s">
        <v>254</v>
      </c>
      <c r="L15" s="1" t="s">
        <v>254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255</v>
      </c>
      <c r="R15" s="1" t="s">
        <v>168</v>
      </c>
      <c r="S15" s="1" t="s">
        <v>157</v>
      </c>
      <c r="T15" s="1" t="s">
        <v>158</v>
      </c>
    </row>
    <row r="16" s="1" customFormat="1" spans="1:20">
      <c r="A16" s="3">
        <v>17363813483</v>
      </c>
      <c r="B16" s="1" t="s">
        <v>205</v>
      </c>
      <c r="C16" s="1" t="s">
        <v>256</v>
      </c>
      <c r="D16" s="1" t="s">
        <v>213</v>
      </c>
      <c r="E16" s="1" t="s">
        <v>257</v>
      </c>
      <c r="F16" s="1" t="s">
        <v>205</v>
      </c>
      <c r="G16" s="1" t="s">
        <v>164</v>
      </c>
      <c r="H16" s="1" t="s">
        <v>149</v>
      </c>
      <c r="I16" s="1" t="s">
        <v>258</v>
      </c>
      <c r="J16" s="1" t="s">
        <v>30</v>
      </c>
      <c r="K16" s="1" t="s">
        <v>259</v>
      </c>
      <c r="L16" s="1" t="s">
        <v>259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260</v>
      </c>
      <c r="R16" s="1" t="s">
        <v>168</v>
      </c>
      <c r="S16" s="1" t="s">
        <v>157</v>
      </c>
      <c r="T16" s="1" t="s">
        <v>158</v>
      </c>
    </row>
    <row r="17" s="1" customFormat="1" spans="1:20">
      <c r="A17" s="3">
        <v>17363855929</v>
      </c>
      <c r="B17" s="1" t="s">
        <v>205</v>
      </c>
      <c r="C17" s="1" t="s">
        <v>261</v>
      </c>
      <c r="D17" s="1" t="s">
        <v>262</v>
      </c>
      <c r="E17" s="1" t="s">
        <v>263</v>
      </c>
      <c r="F17" s="1" t="s">
        <v>205</v>
      </c>
      <c r="G17" s="1" t="s">
        <v>164</v>
      </c>
      <c r="H17" s="1" t="s">
        <v>149</v>
      </c>
      <c r="I17" s="1" t="s">
        <v>264</v>
      </c>
      <c r="J17" s="1" t="s">
        <v>30</v>
      </c>
      <c r="K17" s="1" t="s">
        <v>265</v>
      </c>
      <c r="L17" s="1" t="s">
        <v>265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266</v>
      </c>
      <c r="R17" s="1" t="s">
        <v>168</v>
      </c>
      <c r="S17" s="1" t="s">
        <v>157</v>
      </c>
      <c r="T17" s="1" t="s">
        <v>158</v>
      </c>
    </row>
    <row r="18" s="1" customFormat="1" spans="1:20">
      <c r="A18" s="3">
        <v>17367874293</v>
      </c>
      <c r="B18" s="1" t="s">
        <v>205</v>
      </c>
      <c r="C18" s="1" t="s">
        <v>267</v>
      </c>
      <c r="D18" s="1" t="s">
        <v>268</v>
      </c>
      <c r="E18" s="1" t="s">
        <v>269</v>
      </c>
      <c r="F18" s="1" t="s">
        <v>205</v>
      </c>
      <c r="G18" s="1" t="s">
        <v>164</v>
      </c>
      <c r="H18" s="1" t="s">
        <v>149</v>
      </c>
      <c r="I18" s="1" t="s">
        <v>270</v>
      </c>
      <c r="J18" s="1" t="s">
        <v>30</v>
      </c>
      <c r="K18" s="1" t="s">
        <v>271</v>
      </c>
      <c r="L18" s="1" t="s">
        <v>271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272</v>
      </c>
      <c r="R18" s="1" t="s">
        <v>168</v>
      </c>
      <c r="S18" s="1" t="s">
        <v>157</v>
      </c>
      <c r="T18" s="1" t="s">
        <v>158</v>
      </c>
    </row>
    <row r="19" s="1" customFormat="1" spans="1:20">
      <c r="A19" s="3">
        <v>17368667612</v>
      </c>
      <c r="B19" s="1" t="s">
        <v>164</v>
      </c>
      <c r="C19" s="1" t="s">
        <v>273</v>
      </c>
      <c r="D19" s="1" t="s">
        <v>274</v>
      </c>
      <c r="E19" s="1" t="s">
        <v>275</v>
      </c>
      <c r="F19" s="1" t="s">
        <v>164</v>
      </c>
      <c r="G19" s="1" t="s">
        <v>173</v>
      </c>
      <c r="H19" s="1" t="s">
        <v>149</v>
      </c>
      <c r="I19" s="1" t="s">
        <v>276</v>
      </c>
      <c r="J19" s="1" t="s">
        <v>30</v>
      </c>
      <c r="K19" s="1" t="s">
        <v>277</v>
      </c>
      <c r="L19" s="1" t="s">
        <v>277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278</v>
      </c>
      <c r="R19" s="1" t="s">
        <v>168</v>
      </c>
      <c r="S19" s="1" t="s">
        <v>157</v>
      </c>
      <c r="T19" s="1" t="s">
        <v>158</v>
      </c>
    </row>
    <row r="20" s="1" customFormat="1" spans="1:20">
      <c r="A20" s="3">
        <v>17382130779</v>
      </c>
      <c r="B20" s="1" t="s">
        <v>173</v>
      </c>
      <c r="C20" s="1" t="s">
        <v>279</v>
      </c>
      <c r="D20" s="1" t="s">
        <v>280</v>
      </c>
      <c r="E20" s="1" t="s">
        <v>281</v>
      </c>
      <c r="F20" s="1" t="s">
        <v>173</v>
      </c>
      <c r="G20" s="1" t="s">
        <v>196</v>
      </c>
      <c r="H20" s="1" t="s">
        <v>149</v>
      </c>
      <c r="I20" s="1" t="s">
        <v>282</v>
      </c>
      <c r="J20" s="1" t="s">
        <v>30</v>
      </c>
      <c r="K20" s="1" t="s">
        <v>283</v>
      </c>
      <c r="L20" s="1" t="s">
        <v>283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284</v>
      </c>
      <c r="R20" s="1" t="s">
        <v>168</v>
      </c>
      <c r="S20" s="1" t="s">
        <v>157</v>
      </c>
      <c r="T20" s="1" t="s">
        <v>158</v>
      </c>
    </row>
    <row r="21" s="1" customFormat="1" spans="1:20">
      <c r="A21" s="3">
        <v>17384770031</v>
      </c>
      <c r="B21" s="1" t="s">
        <v>173</v>
      </c>
      <c r="C21" s="1" t="s">
        <v>285</v>
      </c>
      <c r="D21" s="1" t="s">
        <v>286</v>
      </c>
      <c r="E21" s="1" t="s">
        <v>287</v>
      </c>
      <c r="F21" s="1" t="s">
        <v>173</v>
      </c>
      <c r="G21" s="1" t="s">
        <v>196</v>
      </c>
      <c r="H21" s="1" t="s">
        <v>149</v>
      </c>
      <c r="I21" s="1" t="s">
        <v>288</v>
      </c>
      <c r="J21" s="1" t="s">
        <v>30</v>
      </c>
      <c r="K21" s="1" t="s">
        <v>289</v>
      </c>
      <c r="L21" s="1" t="s">
        <v>289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290</v>
      </c>
      <c r="R21" s="1" t="s">
        <v>168</v>
      </c>
      <c r="S21" s="1" t="s">
        <v>157</v>
      </c>
      <c r="T21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2022-02-21T03:00:07Z</dcterms:created>
  <dcterms:modified xsi:type="dcterms:W3CDTF">2022-02-21T03:08:22Z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8539CCAE292B4BF186A6F19D118B3B47</vt:lpwstr>
  </property>
  <property fmtid="{D5CDD505-2E9C-101B-9397-08002B2CF9AE}" pid="3" name="KSOProductBuildVer">
    <vt:lpwstr>2052-11.1.0.11294</vt:lpwstr>
  </property>
</Properties>
</file>