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<sst xmlns="http://schemas.openxmlformats.org/spreadsheetml/2006/main" count="567" uniqueCount="206">
  <si>
    <t>去哪儿网酒店预付对账单</t>
  </si>
  <si>
    <t>供应商名称：</t>
  </si>
  <si>
    <t>港丰国际</t>
  </si>
  <si>
    <t>结算周期：</t>
  </si>
  <si>
    <t>2022-02-14至2022-02-20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</si>
  <si>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</si>
  <si>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</si>
  <si>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</si>
  <si>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</si>
  <si>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</si>
  <si>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</si>
  <si>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</si>
  <si>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</si>
  <si>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</si>
  <si>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</si>
  <si>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</si>
  <si>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</si>
  <si>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</si>
  <si>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</si>
  <si>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</si>
  <si>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¥9,379.00</t>
  </si>
  <si>
    <t>¥564.00</t>
  </si>
  <si>
    <t>¥757.00</t>
  </si>
  <si>
    <t>¥8,058.00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</si>
  <si>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</si>
  <si>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</si>
  <si>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</si>
  <si>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</si>
  <si>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</si>
  <si>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</si>
  <si>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</si>
  <si>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</si>
  <si>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</si>
  <si>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</si>
  <si>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</si>
  <si>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</si>
  <si>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</si>
  <si>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</si>
  <si>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</si>
  <si>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</si>
  <si>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</si>
  <si>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</si>
  <si>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</si>
  <si>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</si>
  <si>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</si>
  <si>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</si>
  <si>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</si>
  <si>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</si>
  <si>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</si>
  <si>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</si>
  <si>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</si>
  <si>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</si>
  <si>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</si>
  <si>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</si>
  <si>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</si>
  <si>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</si>
  <si>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</si>
  <si>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</si>
  <si>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</si>
  <si>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</si>
  <si>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</si>
  <si>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</si>
  <si>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</si>
  <si>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</si>
  <si>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</si>
  <si>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</si>
  <si>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</si>
  <si>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</si>
  <si>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</si>
  <si>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</si>
  <si>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702903460548</t>
  </si>
  <si>
    <t>2415971</t>
  </si>
  <si>
    <t>酒店预付</t>
  </si>
  <si>
    <t>否</t>
  </si>
  <si>
    <t>普通</t>
  </si>
  <si>
    <t>158577773</t>
  </si>
  <si>
    <t>普吉岛纳卡岛豪华精选度假酒店(SHA Extra Plus)</t>
  </si>
  <si>
    <t>1619975</t>
  </si>
  <si>
    <t>HUANG/CHONGWEI</t>
  </si>
  <si>
    <t>2022-02-09</t>
  </si>
  <si>
    <t>2022-02-14</t>
  </si>
  <si>
    <t>2022-02-15</t>
  </si>
  <si>
    <t>¥3,350.00</t>
  </si>
  <si>
    <t>¥249.00</t>
  </si>
  <si>
    <t>¥3,101.00</t>
  </si>
  <si>
    <t>Seaview Pool Villa</t>
  </si>
  <si>
    <t>WEBSITE</t>
  </si>
  <si>
    <t>702907368887</t>
  </si>
  <si>
    <t>2418653</t>
  </si>
  <si>
    <t>175821467</t>
  </si>
  <si>
    <t>曼谷科伦酒店</t>
  </si>
  <si>
    <t>ZHOU/YONGQING</t>
  </si>
  <si>
    <t>2022-02-13</t>
  </si>
  <si>
    <t>¥768.00</t>
  </si>
  <si>
    <t>¥58.00</t>
  </si>
  <si>
    <t>¥710.00</t>
  </si>
  <si>
    <t>Studio Executive</t>
  </si>
  <si>
    <t>702908034886</t>
  </si>
  <si>
    <t>2419089</t>
  </si>
  <si>
    <t>158560613</t>
  </si>
  <si>
    <t>素万那普机场奇迹酒店</t>
  </si>
  <si>
    <t>NA/WENBIN|PENSRI/TUNON</t>
  </si>
  <si>
    <t>¥354.00</t>
  </si>
  <si>
    <t>¥32.00</t>
  </si>
  <si>
    <t>¥322.00</t>
  </si>
  <si>
    <t>Deluxe Room</t>
  </si>
  <si>
    <t>702899947994</t>
  </si>
  <si>
    <t>2413274</t>
  </si>
  <si>
    <t>221914766</t>
  </si>
  <si>
    <t>永利皇宫酒店</t>
  </si>
  <si>
    <t>WANG/RONGFANG|FAN/YI</t>
  </si>
  <si>
    <t>2022-02-05</t>
  </si>
  <si>
    <t>2022-02-16</t>
  </si>
  <si>
    <t>¥1,032.00</t>
  </si>
  <si>
    <t>¥82.00</t>
  </si>
  <si>
    <t>¥950.00</t>
  </si>
  <si>
    <t>palace double bed room</t>
  </si>
  <si>
    <t>702911683005</t>
  </si>
  <si>
    <t>2421465</t>
  </si>
  <si>
    <t>158575604</t>
  </si>
  <si>
    <t>乔木提恩圣塔拉马里斯度假村 (SHA Extra Plus)</t>
  </si>
  <si>
    <t>ZHANG/WEI</t>
  </si>
  <si>
    <t>2022-02-17</t>
  </si>
  <si>
    <t>2022-02-19</t>
  </si>
  <si>
    <t>2022-02-20</t>
  </si>
  <si>
    <t>¥282.00</t>
  </si>
  <si>
    <t>2022-02-17 23:25:59</t>
  </si>
  <si>
    <t>Superior Room</t>
  </si>
  <si>
    <t>702911762241</t>
  </si>
  <si>
    <t>2421470</t>
  </si>
  <si>
    <t>ZHANG/WEI|MIU/MIU</t>
  </si>
  <si>
    <t>2022-02-18 08:09:48</t>
  </si>
  <si>
    <t>702908758266</t>
  </si>
  <si>
    <t>2419231</t>
  </si>
  <si>
    <t>¥1,975.00</t>
  </si>
  <si>
    <t>¥200.00</t>
  </si>
  <si>
    <t>¥1,775.00</t>
  </si>
  <si>
    <t>702912239539</t>
  </si>
  <si>
    <t>2421522</t>
  </si>
  <si>
    <t>158559020</t>
  </si>
  <si>
    <t>曼谷万怡酒店 - SHA Extra Plus 认证</t>
  </si>
  <si>
    <t>WANG/WANLI|ZHENG/DA</t>
  </si>
  <si>
    <t>2022-02-18</t>
  </si>
  <si>
    <t>¥1,336.00</t>
  </si>
  <si>
    <t>¥136.00</t>
  </si>
  <si>
    <t>¥1,200.00</t>
  </si>
  <si>
    <t>Deluxe King Room</t>
  </si>
  <si>
    <t>合计</t>
  </si>
  <si>
    <t/>
  </si>
  <si>
    <t>¥8,815.00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</si>
  <si>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</si>
  <si>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</si>
  <si>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</si>
  <si>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</si>
  <si>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</si>
  <si>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</si>
  <si>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</si>
  <si>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</si>
  <si>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</si>
  <si>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A220222113045481</t>
  </si>
  <si>
    <r>
      <t>总计：</t>
    </r>
    <r>
      <rPr>
        <sz val="10"/>
        <rFont val="Arial"/>
        <charset val="134"/>
      </rPr>
      <t>8058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</si>
  <si>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</si>
  <si>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</si>
  <si>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</si>
  <si>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</si>
  <si>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</si>
  <si>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</si>
  <si>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</si>
  <si>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</si>
  <si>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</si>
  <si>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</si>
  <si>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</si>
  <si>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</si>
  <si>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</si>
  <si>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</si>
  <si>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</si>
  <si>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</si>
  <si>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曼谷万怡酒店</t>
  </si>
  <si>
    <t>WANG WANLI,ZHENG DA</t>
  </si>
  <si>
    <t>退房日周结</t>
  </si>
  <si>
    <t>1200.00</t>
  </si>
  <si>
    <t>RMB</t>
  </si>
  <si>
    <t>0</t>
  </si>
  <si>
    <t>0.00</t>
  </si>
  <si>
    <t>去哪儿直连</t>
  </si>
  <si>
    <t>2022-02-18 10:35:02</t>
  </si>
  <si>
    <t>汇智国际旅游发展有限公司</t>
  </si>
  <si>
    <t>直采</t>
  </si>
  <si>
    <t>科伦曼谷酒店</t>
  </si>
  <si>
    <t>ZHOU YONGQING</t>
  </si>
  <si>
    <t>1775.00</t>
  </si>
  <si>
    <t>2022-02-14 18:38:08</t>
  </si>
  <si>
    <t>曼谷素旺那普机场奇迹酒店</t>
  </si>
  <si>
    <t>NA WENBIN,PENSRI TUNON</t>
  </si>
  <si>
    <t>322.00</t>
  </si>
  <si>
    <t>2022-02-14 12:27:52</t>
  </si>
  <si>
    <t>710.00</t>
  </si>
  <si>
    <t>2022-02-13 20:42:30</t>
  </si>
  <si>
    <t>普吉岛纳卡岛豪华精选度假酒店及水疗中心</t>
  </si>
  <si>
    <t>HUANG CHONGWEI</t>
  </si>
  <si>
    <t>3101.00</t>
  </si>
  <si>
    <t>2022-02-10 15:54:46</t>
  </si>
  <si>
    <t>澳门永利皇宫酒店</t>
  </si>
  <si>
    <t>WANG RONGFANG,FAN YI</t>
  </si>
  <si>
    <t>950.00</t>
  </si>
  <si>
    <t>2022-02-05 13:58:18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</si>
</sst>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5" borderId="12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2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81</v>
      </c>
      <c r="P5" s="7" t="s">
        <v>112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122</v>
      </c>
      <c r="O6" s="7" t="s">
        <v>123</v>
      </c>
      <c r="P6" s="7" t="s">
        <v>124</v>
      </c>
      <c r="Q6" s="7"/>
      <c r="R6" s="11" t="s">
        <v>125</v>
      </c>
      <c r="S6" s="12" t="s">
        <v>125</v>
      </c>
      <c r="T6" s="7" t="s">
        <v>126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130</v>
      </c>
      <c r="L7" s="7">
        <v>1</v>
      </c>
      <c r="M7" s="7">
        <v>1</v>
      </c>
      <c r="N7" s="7" t="s">
        <v>122</v>
      </c>
      <c r="O7" s="7" t="s">
        <v>123</v>
      </c>
      <c r="P7" s="7" t="s">
        <v>124</v>
      </c>
      <c r="Q7" s="7"/>
      <c r="R7" s="11" t="s">
        <v>125</v>
      </c>
      <c r="S7" s="12" t="s">
        <v>125</v>
      </c>
      <c r="T7" s="7" t="s">
        <v>131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89</v>
      </c>
      <c r="H8" s="7" t="s">
        <v>90</v>
      </c>
      <c r="I8" s="7" t="s">
        <v>77</v>
      </c>
      <c r="J8" s="7" t="s">
        <v>2</v>
      </c>
      <c r="K8" s="7" t="s">
        <v>91</v>
      </c>
      <c r="L8" s="7">
        <v>1</v>
      </c>
      <c r="M8" s="7">
        <v>5</v>
      </c>
      <c r="N8" s="7" t="s">
        <v>80</v>
      </c>
      <c r="O8" s="7" t="s">
        <v>81</v>
      </c>
      <c r="P8" s="7" t="s">
        <v>124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96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 t="s">
        <v>138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2</v>
      </c>
      <c r="M9" s="7">
        <v>2</v>
      </c>
      <c r="N9" s="7" t="s">
        <v>142</v>
      </c>
      <c r="O9" s="7" t="s">
        <v>142</v>
      </c>
      <c r="P9" s="7" t="s">
        <v>124</v>
      </c>
      <c r="Q9" s="7"/>
      <c r="R9" s="11" t="s">
        <v>143</v>
      </c>
      <c r="S9" s="12" t="s">
        <v>19</v>
      </c>
      <c r="T9" s="7"/>
      <c r="U9" s="11" t="s">
        <v>19</v>
      </c>
      <c r="V9" s="11" t="s">
        <v>143</v>
      </c>
      <c r="W9" s="12" t="s">
        <v>144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customHeight="1" spans="1:32">
      <c r="A10" s="10" t="s">
        <v>147</v>
      </c>
      <c r="B10" s="10"/>
      <c r="C10" s="10" t="s">
        <v>148</v>
      </c>
      <c r="D10" s="10"/>
      <c r="E10" s="10"/>
      <c r="F10" s="10"/>
      <c r="G10" s="10" t="s">
        <v>148</v>
      </c>
      <c r="H10" s="10" t="s">
        <v>148</v>
      </c>
      <c r="I10" s="10" t="s">
        <v>148</v>
      </c>
      <c r="J10" s="10" t="s">
        <v>148</v>
      </c>
      <c r="K10" s="10" t="s">
        <v>148</v>
      </c>
      <c r="L10" s="10" t="s">
        <v>148</v>
      </c>
      <c r="M10" s="10" t="s">
        <v>148</v>
      </c>
      <c r="N10" s="10" t="s">
        <v>148</v>
      </c>
      <c r="O10" s="10" t="s">
        <v>148</v>
      </c>
      <c r="P10" s="10" t="s">
        <v>148</v>
      </c>
      <c r="Q10" s="10"/>
      <c r="R10" s="13" t="s">
        <v>20</v>
      </c>
      <c r="S10" s="13" t="s">
        <v>21</v>
      </c>
      <c r="T10" s="10" t="s">
        <v>148</v>
      </c>
      <c r="U10" s="13"/>
      <c r="V10" s="13" t="s">
        <v>149</v>
      </c>
      <c r="W10" s="13" t="s">
        <v>22</v>
      </c>
      <c r="X10" s="13"/>
      <c r="Y10" s="13"/>
      <c r="Z10" s="13"/>
      <c r="AA10" s="10"/>
      <c r="AB10" s="13"/>
      <c r="AC10" s="10"/>
      <c r="AD10" s="10" t="s">
        <v>148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150</v>
      </c>
      <c r="B1" s="4" t="s">
        <v>151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152</v>
      </c>
      <c r="H1" s="4" t="s">
        <v>153</v>
      </c>
      <c r="I1" s="4" t="s">
        <v>13</v>
      </c>
      <c r="J1" s="4" t="s">
        <v>17</v>
      </c>
      <c r="K1" s="4" t="s">
        <v>18</v>
      </c>
      <c r="L1" s="9" t="s">
        <v>154</v>
      </c>
      <c r="M1" s="4" t="s">
        <v>155</v>
      </c>
      <c r="N1" s="4" t="s">
        <v>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B21" sqref="B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158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3101</v>
      </c>
      <c r="E2" t="str">
        <f>VLOOKUP(A2,HOP!A:L,12,0)</f>
        <v>3101.00</v>
      </c>
      <c r="F2" t="str">
        <f>VLOOKUP(A2,HOP!A:C,3,0)</f>
        <v>2415971</v>
      </c>
      <c r="G2">
        <f>D2-E2</f>
        <v>0</v>
      </c>
      <c r="H2" t="str">
        <f>$H$1&amp;F2</f>
        <v>，2415971</v>
      </c>
      <c r="I2" t="str">
        <f>VLOOKUP(A2,HOP!A:T,20,0)</f>
        <v>直采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710</v>
      </c>
      <c r="E3" t="str">
        <f>VLOOKUP(A3,HOP!A:L,12,0)</f>
        <v>710.00</v>
      </c>
      <c r="F3" t="str">
        <f>VLOOKUP(A3,HOP!A:C,3,0)</f>
        <v>2418653</v>
      </c>
      <c r="G3">
        <f t="shared" ref="G3:G9" si="0">D3-E3</f>
        <v>0</v>
      </c>
      <c r="H3" t="str">
        <f t="shared" ref="H3:H9" si="1">$H$1&amp;F3</f>
        <v>，2418653</v>
      </c>
      <c r="I3" t="str">
        <f>VLOOKUP(A3,HOP!A:T,20,0)</f>
        <v>直采</v>
      </c>
    </row>
    <row r="4" ht="14.25" customHeight="1" spans="1:9">
      <c r="A4" s="6" t="s">
        <v>97</v>
      </c>
      <c r="B4" s="7" t="s">
        <v>80</v>
      </c>
      <c r="C4" s="7" t="s">
        <v>81</v>
      </c>
      <c r="D4" s="3">
        <v>322</v>
      </c>
      <c r="E4" t="str">
        <f>VLOOKUP(A4,HOP!A:L,12,0)</f>
        <v>322.00</v>
      </c>
      <c r="F4" t="str">
        <f>VLOOKUP(A4,HOP!A:C,3,0)</f>
        <v>2419089</v>
      </c>
      <c r="G4">
        <f t="shared" si="0"/>
        <v>0</v>
      </c>
      <c r="H4" t="str">
        <f t="shared" si="1"/>
        <v>，2419089</v>
      </c>
      <c r="I4" t="str">
        <f>VLOOKUP(A4,HOP!A:T,20,0)</f>
        <v>直采</v>
      </c>
    </row>
    <row r="5" ht="14.25" customHeight="1" spans="1:9">
      <c r="A5" s="6" t="s">
        <v>106</v>
      </c>
      <c r="B5" s="7" t="s">
        <v>81</v>
      </c>
      <c r="C5" s="7" t="s">
        <v>112</v>
      </c>
      <c r="D5" s="3">
        <v>950</v>
      </c>
      <c r="E5" t="str">
        <f>VLOOKUP(A5,HOP!A:L,12,0)</f>
        <v>950.00</v>
      </c>
      <c r="F5" t="str">
        <f>VLOOKUP(A5,HOP!A:C,3,0)</f>
        <v>2413274</v>
      </c>
      <c r="G5">
        <f t="shared" si="0"/>
        <v>0</v>
      </c>
      <c r="H5" t="str">
        <f t="shared" si="1"/>
        <v>，2413274</v>
      </c>
      <c r="I5" t="str">
        <f>VLOOKUP(A5,HOP!A:T,20,0)</f>
        <v>直采</v>
      </c>
    </row>
    <row r="6" ht="14.25" hidden="1" customHeight="1" spans="1:9">
      <c r="A6" s="6" t="s">
        <v>117</v>
      </c>
      <c r="B6" s="7" t="s">
        <v>123</v>
      </c>
      <c r="C6" s="7" t="s">
        <v>124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hidden="1" customHeight="1" spans="1:9">
      <c r="A7" s="6" t="s">
        <v>128</v>
      </c>
      <c r="B7" s="7" t="s">
        <v>123</v>
      </c>
      <c r="C7" s="7" t="s">
        <v>124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VLOOKUP(A7,HOP!A:T,20,0)</f>
        <v>#N/A</v>
      </c>
    </row>
    <row r="8" ht="14.25" customHeight="1" spans="1:9">
      <c r="A8" s="6" t="s">
        <v>132</v>
      </c>
      <c r="B8" s="7" t="s">
        <v>81</v>
      </c>
      <c r="C8" s="7" t="s">
        <v>124</v>
      </c>
      <c r="D8" s="3">
        <v>1775</v>
      </c>
      <c r="E8" t="str">
        <f>VLOOKUP(A8,HOP!A:L,12,0)</f>
        <v>1775.00</v>
      </c>
      <c r="F8" t="str">
        <f>VLOOKUP(A8,HOP!A:C,3,0)</f>
        <v>2419231</v>
      </c>
      <c r="G8">
        <f t="shared" si="0"/>
        <v>0</v>
      </c>
      <c r="H8" t="str">
        <f t="shared" si="1"/>
        <v>，2419231</v>
      </c>
      <c r="I8" t="str">
        <f>VLOOKUP(A8,HOP!A:T,20,0)</f>
        <v>直采</v>
      </c>
    </row>
    <row r="9" ht="14.25" customHeight="1" spans="1:9">
      <c r="A9" s="6" t="s">
        <v>137</v>
      </c>
      <c r="B9" s="7" t="s">
        <v>142</v>
      </c>
      <c r="C9" s="7" t="s">
        <v>124</v>
      </c>
      <c r="D9" s="3">
        <v>1200</v>
      </c>
      <c r="E9" t="str">
        <f>VLOOKUP(A9,HOP!A:L,12,0)</f>
        <v>1200.00</v>
      </c>
      <c r="F9" t="str">
        <f>VLOOKUP(A9,HOP!A:C,3,0)</f>
        <v>2421522</v>
      </c>
      <c r="G9">
        <f t="shared" si="0"/>
        <v>0</v>
      </c>
      <c r="H9" t="str">
        <f t="shared" si="1"/>
        <v>，2421522</v>
      </c>
      <c r="I9" t="str">
        <f>VLOOKUP(A9,HOP!A:T,20,0)</f>
        <v>直采</v>
      </c>
    </row>
    <row r="11" spans="4:4">
      <c r="D11" s="3">
        <f>SUM(D2:D10)</f>
        <v>8058</v>
      </c>
    </row>
    <row r="12" ht="14.25" spans="4:4">
      <c r="D12" s="8" t="s">
        <v>23</v>
      </c>
    </row>
    <row r="15" spans="1:1">
      <c r="A15" t="s">
        <v>159</v>
      </c>
    </row>
    <row r="16" spans="1:1">
      <c r="A16" s="5" t="s">
        <v>160</v>
      </c>
    </row>
  </sheetData>
  <autoFilter ref="A1:I9">
    <filterColumn colId="3">
      <filters>
        <filter val="322.00"/>
        <filter val="710.00"/>
        <filter val="950.00"/>
        <filter val="3,101.00"/>
        <filter val="1,200.00"/>
        <filter val="1,77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F20" sqref="F20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161</v>
      </c>
      <c r="B1" s="2" t="s">
        <v>162</v>
      </c>
      <c r="C1" s="2" t="s">
        <v>163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1" t="s">
        <v>137</v>
      </c>
      <c r="B2" s="1" t="s">
        <v>142</v>
      </c>
      <c r="C2" s="1" t="s">
        <v>138</v>
      </c>
      <c r="D2" s="1" t="s">
        <v>177</v>
      </c>
      <c r="E2" s="1" t="s">
        <v>178</v>
      </c>
      <c r="F2" s="1" t="s">
        <v>142</v>
      </c>
      <c r="G2" s="1" t="s">
        <v>124</v>
      </c>
      <c r="H2" s="1" t="s">
        <v>179</v>
      </c>
      <c r="I2" s="1" t="s">
        <v>180</v>
      </c>
      <c r="J2" s="1" t="s">
        <v>181</v>
      </c>
      <c r="K2" s="1" t="s">
        <v>180</v>
      </c>
      <c r="L2" s="1" t="s">
        <v>180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73</v>
      </c>
      <c r="S2" s="1" t="s">
        <v>186</v>
      </c>
      <c r="T2" s="1" t="s">
        <v>187</v>
      </c>
    </row>
    <row r="3" s="1" customFormat="1" spans="1:20">
      <c r="A3" s="1" t="s">
        <v>132</v>
      </c>
      <c r="B3" s="1" t="s">
        <v>80</v>
      </c>
      <c r="C3" s="1" t="s">
        <v>133</v>
      </c>
      <c r="D3" s="1" t="s">
        <v>188</v>
      </c>
      <c r="E3" s="1" t="s">
        <v>189</v>
      </c>
      <c r="F3" s="1" t="s">
        <v>81</v>
      </c>
      <c r="G3" s="1" t="s">
        <v>124</v>
      </c>
      <c r="H3" s="1" t="s">
        <v>179</v>
      </c>
      <c r="I3" s="1" t="s">
        <v>190</v>
      </c>
      <c r="J3" s="1" t="s">
        <v>181</v>
      </c>
      <c r="K3" s="1" t="s">
        <v>190</v>
      </c>
      <c r="L3" s="1" t="s">
        <v>190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191</v>
      </c>
      <c r="R3" s="1" t="s">
        <v>73</v>
      </c>
      <c r="S3" s="1" t="s">
        <v>186</v>
      </c>
      <c r="T3" s="1" t="s">
        <v>187</v>
      </c>
    </row>
    <row r="4" s="1" customFormat="1" spans="1:20">
      <c r="A4" s="1" t="s">
        <v>97</v>
      </c>
      <c r="B4" s="1" t="s">
        <v>80</v>
      </c>
      <c r="C4" s="1" t="s">
        <v>98</v>
      </c>
      <c r="D4" s="1" t="s">
        <v>192</v>
      </c>
      <c r="E4" s="1" t="s">
        <v>193</v>
      </c>
      <c r="F4" s="1" t="s">
        <v>80</v>
      </c>
      <c r="G4" s="1" t="s">
        <v>81</v>
      </c>
      <c r="H4" s="1" t="s">
        <v>179</v>
      </c>
      <c r="I4" s="1" t="s">
        <v>194</v>
      </c>
      <c r="J4" s="1" t="s">
        <v>181</v>
      </c>
      <c r="K4" s="1" t="s">
        <v>194</v>
      </c>
      <c r="L4" s="1" t="s">
        <v>194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195</v>
      </c>
      <c r="R4" s="1" t="s">
        <v>73</v>
      </c>
      <c r="S4" s="1" t="s">
        <v>186</v>
      </c>
      <c r="T4" s="1" t="s">
        <v>187</v>
      </c>
    </row>
    <row r="5" s="1" customFormat="1" spans="1:20">
      <c r="A5" s="1" t="s">
        <v>87</v>
      </c>
      <c r="B5" s="1" t="s">
        <v>92</v>
      </c>
      <c r="C5" s="1" t="s">
        <v>88</v>
      </c>
      <c r="D5" s="1" t="s">
        <v>188</v>
      </c>
      <c r="E5" s="1" t="s">
        <v>189</v>
      </c>
      <c r="F5" s="1" t="s">
        <v>92</v>
      </c>
      <c r="G5" s="1" t="s">
        <v>81</v>
      </c>
      <c r="H5" s="1" t="s">
        <v>179</v>
      </c>
      <c r="I5" s="1" t="s">
        <v>196</v>
      </c>
      <c r="J5" s="1" t="s">
        <v>181</v>
      </c>
      <c r="K5" s="1" t="s">
        <v>196</v>
      </c>
      <c r="L5" s="1" t="s">
        <v>196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197</v>
      </c>
      <c r="R5" s="1" t="s">
        <v>73</v>
      </c>
      <c r="S5" s="1" t="s">
        <v>186</v>
      </c>
      <c r="T5" s="1" t="s">
        <v>187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198</v>
      </c>
      <c r="E6" s="1" t="s">
        <v>199</v>
      </c>
      <c r="F6" s="1" t="s">
        <v>80</v>
      </c>
      <c r="G6" s="1" t="s">
        <v>81</v>
      </c>
      <c r="H6" s="1" t="s">
        <v>179</v>
      </c>
      <c r="I6" s="1" t="s">
        <v>200</v>
      </c>
      <c r="J6" s="1" t="s">
        <v>181</v>
      </c>
      <c r="K6" s="1" t="s">
        <v>200</v>
      </c>
      <c r="L6" s="1" t="s">
        <v>200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201</v>
      </c>
      <c r="R6" s="1" t="s">
        <v>73</v>
      </c>
      <c r="S6" s="1" t="s">
        <v>186</v>
      </c>
      <c r="T6" s="1" t="s">
        <v>187</v>
      </c>
    </row>
    <row r="7" s="1" customFormat="1" spans="1:20">
      <c r="A7" s="1" t="s">
        <v>106</v>
      </c>
      <c r="B7" s="1" t="s">
        <v>111</v>
      </c>
      <c r="C7" s="1" t="s">
        <v>107</v>
      </c>
      <c r="D7" s="1" t="s">
        <v>202</v>
      </c>
      <c r="E7" s="1" t="s">
        <v>203</v>
      </c>
      <c r="F7" s="1" t="s">
        <v>81</v>
      </c>
      <c r="G7" s="1" t="s">
        <v>112</v>
      </c>
      <c r="H7" s="1" t="s">
        <v>179</v>
      </c>
      <c r="I7" s="1" t="s">
        <v>204</v>
      </c>
      <c r="J7" s="1" t="s">
        <v>181</v>
      </c>
      <c r="K7" s="1" t="s">
        <v>204</v>
      </c>
      <c r="L7" s="1" t="s">
        <v>204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205</v>
      </c>
      <c r="R7" s="1" t="s">
        <v>73</v>
      </c>
      <c r="S7" s="1" t="s">
        <v>186</v>
      </c>
      <c r="T7" s="1" t="s">
        <v>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2022-02-22T03:29:42Z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3AA4FB2636BC4610A48819807ECEF035</vt:lpwstr>
  </property>
</Properties>
</file>