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</definedName>
  </definedNames>
  <calcPr calcId="144525"/>
</workbook>
</file>

<file path=xl/sharedStrings.xml><?xml version="1.0" encoding="utf-8"?>
<sst xmlns="http://schemas.openxmlformats.org/spreadsheetml/2006/main" count="954" uniqueCount="285">
  <si>
    <t>去哪儿网酒店预付对账单</t>
  </si>
  <si>
    <t>供应商名称：</t>
  </si>
  <si>
    <t>趣悠游</t>
  </si>
  <si>
    <t>结算周期：</t>
  </si>
  <si>
    <t>2022-02-14至2022-02-20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</si>
  <si>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</si>
  <si>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</si>
  <si>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</si>
  <si>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</si>
  <si>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</si>
  <si>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</si>
  <si>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</si>
  <si>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</si>
  <si>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</si>
  <si>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</si>
  <si>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</si>
  <si>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</si>
  <si>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</si>
  <si>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</si>
  <si>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</si>
  <si>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¥17,677.00</t>
  </si>
  <si>
    <t>¥7,986.00</t>
  </si>
  <si>
    <t>¥901.00</t>
  </si>
  <si>
    <t>¥8,790.00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</si>
  <si>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</si>
  <si>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</si>
  <si>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</si>
  <si>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</si>
  <si>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</si>
  <si>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</si>
  <si>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</si>
  <si>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</si>
  <si>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</si>
  <si>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</si>
  <si>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</si>
  <si>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</si>
  <si>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</si>
  <si>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</si>
  <si>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</si>
  <si>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</si>
  <si>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</si>
  <si>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</si>
  <si>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</si>
  <si>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</si>
  <si>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</si>
  <si>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</si>
  <si>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</si>
  <si>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</si>
  <si>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</si>
  <si>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</si>
  <si>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</si>
  <si>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</si>
  <si>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</si>
  <si>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</si>
  <si>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</si>
  <si>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</si>
  <si>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</si>
  <si>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</si>
  <si>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</si>
  <si>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</si>
  <si>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</si>
  <si>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</si>
  <si>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</si>
  <si>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</si>
  <si>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</si>
  <si>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</si>
  <si>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</si>
  <si>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</si>
  <si>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</si>
  <si>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</si>
  <si>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702907316245</t>
  </si>
  <si>
    <t>2418818</t>
  </si>
  <si>
    <t>酒店预付</t>
  </si>
  <si>
    <t>否</t>
  </si>
  <si>
    <t>普通</t>
  </si>
  <si>
    <t>197295179</t>
  </si>
  <si>
    <t>曼谷铂尔曼皇权酒店 (SHA Plus+)</t>
  </si>
  <si>
    <t>1626188</t>
  </si>
  <si>
    <t>CHEN/XUE</t>
  </si>
  <si>
    <t>2022-02-13</t>
  </si>
  <si>
    <t>2022-02-14</t>
  </si>
  <si>
    <t>¥358.00</t>
  </si>
  <si>
    <t>¥27.00</t>
  </si>
  <si>
    <t>¥331.00</t>
  </si>
  <si>
    <t>Superior Room</t>
  </si>
  <si>
    <t>WEBSITE</t>
  </si>
  <si>
    <t>702908317952</t>
  </si>
  <si>
    <t>2419002</t>
  </si>
  <si>
    <t>197284796</t>
  </si>
  <si>
    <t>伦敦市政厅丽亭酒店</t>
  </si>
  <si>
    <t>FRANK/WANG</t>
  </si>
  <si>
    <t>2022-02-15</t>
  </si>
  <si>
    <t>¥1,434.00</t>
  </si>
  <si>
    <t>2022-02-14 09:27:13</t>
  </si>
  <si>
    <t>Superior Double Room</t>
  </si>
  <si>
    <t>702908401766</t>
  </si>
  <si>
    <t>2419077</t>
  </si>
  <si>
    <t>197295038</t>
  </si>
  <si>
    <t>素万那普机场奇迹酒店</t>
  </si>
  <si>
    <t>SUN/HUI|ZHOU/BIN</t>
  </si>
  <si>
    <t>¥354.00</t>
  </si>
  <si>
    <t>¥32.00</t>
  </si>
  <si>
    <t>¥322.00</t>
  </si>
  <si>
    <t>Deluxe Room</t>
  </si>
  <si>
    <t>702907861151</t>
  </si>
  <si>
    <t>2418808</t>
  </si>
  <si>
    <t>LI/YUE</t>
  </si>
  <si>
    <t>¥716.00</t>
  </si>
  <si>
    <t>¥54.00</t>
  </si>
  <si>
    <t>¥662.00</t>
  </si>
  <si>
    <t>702905983525</t>
  </si>
  <si>
    <t>2417690</t>
  </si>
  <si>
    <t>197317304</t>
  </si>
  <si>
    <t>莫斯科伊兹麦洛瓦伽玛酒店</t>
  </si>
  <si>
    <t>TIAN/CHUNSHENG</t>
  </si>
  <si>
    <t>2022-02-11</t>
  </si>
  <si>
    <t>¥744.00</t>
  </si>
  <si>
    <t>¥72.00</t>
  </si>
  <si>
    <t>¥672.00</t>
  </si>
  <si>
    <t>Standard Double Room</t>
  </si>
  <si>
    <t>702879964466</t>
  </si>
  <si>
    <t>2395151</t>
  </si>
  <si>
    <t>197288660</t>
  </si>
  <si>
    <t>维也纳普拉特公园/博览会万怡酒店</t>
  </si>
  <si>
    <t>XU/RUIHAN|REN/CHENYOU</t>
  </si>
  <si>
    <t>2022-01-16</t>
  </si>
  <si>
    <t>¥2,128.00</t>
  </si>
  <si>
    <t>¥196.00</t>
  </si>
  <si>
    <t>¥1,932.00</t>
  </si>
  <si>
    <t>Standard Twin Beds Room</t>
  </si>
  <si>
    <t>702909044567</t>
  </si>
  <si>
    <t>2419645</t>
  </si>
  <si>
    <t>197317790</t>
  </si>
  <si>
    <t>芭堤雅格兰德中心点酒店</t>
  </si>
  <si>
    <t>LIU/WEI|LIU/SHANSHAN</t>
  </si>
  <si>
    <t>2022-02-16</t>
  </si>
  <si>
    <t>2022-02-17</t>
  </si>
  <si>
    <t>¥1,062.00</t>
  </si>
  <si>
    <t>¥102.00</t>
  </si>
  <si>
    <t>¥960.00</t>
  </si>
  <si>
    <t>Deluxe Sea-view</t>
  </si>
  <si>
    <t>702908312396</t>
  </si>
  <si>
    <t>2419316</t>
  </si>
  <si>
    <t>JIANG/ZE</t>
  </si>
  <si>
    <t>2022-02-18</t>
  </si>
  <si>
    <t>¥534.00</t>
  </si>
  <si>
    <t>¥51.00</t>
  </si>
  <si>
    <t>¥483.00</t>
  </si>
  <si>
    <t>702905751628</t>
  </si>
  <si>
    <t>2418299</t>
  </si>
  <si>
    <t>YU/ZIQI</t>
  </si>
  <si>
    <t>2022-02-12</t>
  </si>
  <si>
    <t>¥1,116.00</t>
  </si>
  <si>
    <t>¥108.00</t>
  </si>
  <si>
    <t>¥1,008.00</t>
  </si>
  <si>
    <t>702911031448</t>
  </si>
  <si>
    <t>2420453</t>
  </si>
  <si>
    <t>197287832</t>
  </si>
  <si>
    <t>曼谷 W 酒店 (SHA Plus+)</t>
  </si>
  <si>
    <t>LUO/HONGTAO</t>
  </si>
  <si>
    <t>2022-02-19</t>
  </si>
  <si>
    <t>¥1,110.00</t>
  </si>
  <si>
    <t>¥1,002.00</t>
  </si>
  <si>
    <t>Wonderful King Room</t>
  </si>
  <si>
    <t>702912314664</t>
  </si>
  <si>
    <t>2421669</t>
  </si>
  <si>
    <t>SUN/QINGSHUAI</t>
  </si>
  <si>
    <t>¥507.00</t>
  </si>
  <si>
    <t>¥49.00</t>
  </si>
  <si>
    <t>¥458.00</t>
  </si>
  <si>
    <t>702912330771</t>
  </si>
  <si>
    <t>2422562</t>
  </si>
  <si>
    <t>LIU/WEI</t>
  </si>
  <si>
    <t>¥531.00</t>
  </si>
  <si>
    <t>¥480.00</t>
  </si>
  <si>
    <t>702912512597</t>
  </si>
  <si>
    <t>2422556</t>
  </si>
  <si>
    <t>LIU/SHANSHAN</t>
  </si>
  <si>
    <t>702905553953</t>
  </si>
  <si>
    <t>2418000</t>
  </si>
  <si>
    <t>221832614</t>
  </si>
  <si>
    <t>雪莱酒店</t>
  </si>
  <si>
    <t>Janazia/Dixon</t>
  </si>
  <si>
    <t>2022-03-09</t>
  </si>
  <si>
    <t>2022-03-13</t>
  </si>
  <si>
    <t>¥5,044.00</t>
  </si>
  <si>
    <t>2022-02-19 13:06:04</t>
  </si>
  <si>
    <t>2 Double Bed Room</t>
  </si>
  <si>
    <t>702913566698</t>
  </si>
  <si>
    <t>2424770</t>
  </si>
  <si>
    <t>221855057</t>
  </si>
  <si>
    <t>清迈香格里拉酒店(SHA Plus+)</t>
  </si>
  <si>
    <t>FAN/YONGHUAN</t>
  </si>
  <si>
    <t>2022-02-20</t>
  </si>
  <si>
    <t>¥584.00</t>
  </si>
  <si>
    <t>2022-02-19 16:53:22</t>
  </si>
  <si>
    <t>Deluxe king bed room</t>
  </si>
  <si>
    <t>702870680199</t>
  </si>
  <si>
    <t>2377759</t>
  </si>
  <si>
    <t>221869973</t>
  </si>
  <si>
    <t>华美达唐人街酒店</t>
  </si>
  <si>
    <t>YANG/WENHAO</t>
  </si>
  <si>
    <t>2022-01-07</t>
  </si>
  <si>
    <t>2022-03-01</t>
  </si>
  <si>
    <t>2022-03-08</t>
  </si>
  <si>
    <t>¥924.00</t>
  </si>
  <si>
    <t>2022-02-20 22:27:45</t>
  </si>
  <si>
    <t>Deluxe Twin Room</t>
  </si>
  <si>
    <t>合计</t>
  </si>
  <si>
    <t/>
  </si>
  <si>
    <t>¥9,691.00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</si>
  <si>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</si>
  <si>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</si>
  <si>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</si>
  <si>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</si>
  <si>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</si>
  <si>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</si>
  <si>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</si>
  <si>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</si>
  <si>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</si>
  <si>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A220222104513481</t>
  </si>
  <si>
    <t>A220222104534481</t>
  </si>
  <si>
    <r>
      <t>总计：</t>
    </r>
    <r>
      <rPr>
        <sz val="10"/>
        <rFont val="Arial"/>
        <charset val="134"/>
      </rPr>
      <t>8790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</si>
  <si>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</si>
  <si>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</si>
  <si>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</si>
  <si>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</si>
  <si>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</si>
  <si>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</si>
  <si>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</si>
  <si>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</si>
  <si>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</si>
  <si>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</si>
  <si>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</si>
  <si>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</si>
  <si>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</si>
  <si>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</si>
  <si>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</si>
  <si>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</si>
  <si>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LIU WEI</t>
  </si>
  <si>
    <t>退房日周结</t>
  </si>
  <si>
    <t>480.00</t>
  </si>
  <si>
    <t>RMB</t>
  </si>
  <si>
    <t>0</t>
  </si>
  <si>
    <t>0.00</t>
  </si>
  <si>
    <t>趣悠游国际直连</t>
  </si>
  <si>
    <t>2022-02-18 16:49:58</t>
  </si>
  <si>
    <t>广州汇登信息科技有限公司</t>
  </si>
  <si>
    <t>直采</t>
  </si>
  <si>
    <t>LIU SHANSHAN</t>
  </si>
  <si>
    <t>2022-02-18 16:48:09</t>
  </si>
  <si>
    <t>曼谷铂尔曼皇权酒店</t>
  </si>
  <si>
    <t>SUN QINGSHUAI</t>
  </si>
  <si>
    <t>458.00</t>
  </si>
  <si>
    <t>2022-02-18 10:13:05</t>
  </si>
  <si>
    <t>曼谷W酒店</t>
  </si>
  <si>
    <t>LUO HONGTAO</t>
  </si>
  <si>
    <t>1002.00</t>
  </si>
  <si>
    <t>2022-02-17 14:19:17</t>
  </si>
  <si>
    <t>LIU WEI,LIU SHANSHAN</t>
  </si>
  <si>
    <t>960.00</t>
  </si>
  <si>
    <t>2022-02-16 10:55:35</t>
  </si>
  <si>
    <t>JIANG ZE</t>
  </si>
  <si>
    <t>483.00</t>
  </si>
  <si>
    <t>2022-02-14 22:16:17</t>
  </si>
  <si>
    <t>直连</t>
  </si>
  <si>
    <t>曼谷素旺那普机场奇迹酒店</t>
  </si>
  <si>
    <t>SUN HUI,ZHOU BIN</t>
  </si>
  <si>
    <t>322.00</t>
  </si>
  <si>
    <t>2022-02-14 12:26:47</t>
  </si>
  <si>
    <t>CHEN XUE</t>
  </si>
  <si>
    <t>331.00</t>
  </si>
  <si>
    <t>2022-02-13 20:19:21</t>
  </si>
  <si>
    <t>LI YUE</t>
  </si>
  <si>
    <t>662.00</t>
  </si>
  <si>
    <t>2022-02-13 19:22:09</t>
  </si>
  <si>
    <t>YU ZIQI</t>
  </si>
  <si>
    <t>1008.00</t>
  </si>
  <si>
    <t>2022-02-12 16:02:55</t>
  </si>
  <si>
    <t>TIAN CHUNSHENG</t>
  </si>
  <si>
    <t>672.00</t>
  </si>
  <si>
    <t>2022-02-11 15:13:53</t>
  </si>
  <si>
    <t>XU RUIHAN,REN CHENYOU</t>
  </si>
  <si>
    <t>1932.00</t>
  </si>
  <si>
    <t>2022-01-16 20:37:20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</si>
</sst>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1" borderId="1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4" fillId="23" borderId="1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33" fillId="31" borderId="15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91</v>
      </c>
      <c r="Q3" s="7"/>
      <c r="R3" s="11" t="s">
        <v>92</v>
      </c>
      <c r="S3" s="12" t="s">
        <v>92</v>
      </c>
      <c r="T3" s="7" t="s">
        <v>93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2</v>
      </c>
      <c r="M4" s="7">
        <v>1</v>
      </c>
      <c r="N4" s="7" t="s">
        <v>80</v>
      </c>
      <c r="O4" s="7" t="s">
        <v>80</v>
      </c>
      <c r="P4" s="7" t="s">
        <v>91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75</v>
      </c>
      <c r="H5" s="7" t="s">
        <v>76</v>
      </c>
      <c r="I5" s="7" t="s">
        <v>77</v>
      </c>
      <c r="J5" s="7" t="s">
        <v>2</v>
      </c>
      <c r="K5" s="7" t="s">
        <v>106</v>
      </c>
      <c r="L5" s="7">
        <v>1</v>
      </c>
      <c r="M5" s="7">
        <v>2</v>
      </c>
      <c r="N5" s="7" t="s">
        <v>79</v>
      </c>
      <c r="O5" s="7" t="s">
        <v>79</v>
      </c>
      <c r="P5" s="7" t="s">
        <v>91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84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 t="s">
        <v>111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4</v>
      </c>
      <c r="N6" s="7" t="s">
        <v>115</v>
      </c>
      <c r="O6" s="7" t="s">
        <v>115</v>
      </c>
      <c r="P6" s="7" t="s">
        <v>91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 t="s">
        <v>121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4</v>
      </c>
      <c r="N7" s="7" t="s">
        <v>125</v>
      </c>
      <c r="O7" s="7" t="s">
        <v>115</v>
      </c>
      <c r="P7" s="7" t="s">
        <v>91</v>
      </c>
      <c r="Q7" s="7"/>
      <c r="R7" s="11" t="s">
        <v>126</v>
      </c>
      <c r="S7" s="12" t="s">
        <v>19</v>
      </c>
      <c r="T7" s="7"/>
      <c r="U7" s="11" t="s">
        <v>19</v>
      </c>
      <c r="V7" s="11" t="s">
        <v>126</v>
      </c>
      <c r="W7" s="12" t="s">
        <v>127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2</v>
      </c>
      <c r="M8" s="7">
        <v>1</v>
      </c>
      <c r="N8" s="7" t="s">
        <v>91</v>
      </c>
      <c r="O8" s="7" t="s">
        <v>135</v>
      </c>
      <c r="P8" s="7" t="s">
        <v>136</v>
      </c>
      <c r="Q8" s="7"/>
      <c r="R8" s="11" t="s">
        <v>137</v>
      </c>
      <c r="S8" s="12" t="s">
        <v>19</v>
      </c>
      <c r="T8" s="7"/>
      <c r="U8" s="11" t="s">
        <v>19</v>
      </c>
      <c r="V8" s="11" t="s">
        <v>137</v>
      </c>
      <c r="W8" s="12" t="s">
        <v>138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141</v>
      </c>
      <c r="B9" s="6" t="s">
        <v>142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112</v>
      </c>
      <c r="H9" s="7" t="s">
        <v>113</v>
      </c>
      <c r="I9" s="7" t="s">
        <v>77</v>
      </c>
      <c r="J9" s="7" t="s">
        <v>2</v>
      </c>
      <c r="K9" s="7" t="s">
        <v>143</v>
      </c>
      <c r="L9" s="7">
        <v>1</v>
      </c>
      <c r="M9" s="7">
        <v>3</v>
      </c>
      <c r="N9" s="7" t="s">
        <v>80</v>
      </c>
      <c r="O9" s="7" t="s">
        <v>91</v>
      </c>
      <c r="P9" s="7" t="s">
        <v>144</v>
      </c>
      <c r="Q9" s="7"/>
      <c r="R9" s="11" t="s">
        <v>145</v>
      </c>
      <c r="S9" s="12" t="s">
        <v>19</v>
      </c>
      <c r="T9" s="7"/>
      <c r="U9" s="11" t="s">
        <v>19</v>
      </c>
      <c r="V9" s="11" t="s">
        <v>145</v>
      </c>
      <c r="W9" s="12" t="s">
        <v>146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147</v>
      </c>
      <c r="AD9" t="s">
        <v>6</v>
      </c>
      <c r="AE9" t="s">
        <v>119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112</v>
      </c>
      <c r="H10" s="7" t="s">
        <v>113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6</v>
      </c>
      <c r="N10" s="7" t="s">
        <v>151</v>
      </c>
      <c r="O10" s="7" t="s">
        <v>151</v>
      </c>
      <c r="P10" s="7" t="s">
        <v>144</v>
      </c>
      <c r="Q10" s="7"/>
      <c r="R10" s="11" t="s">
        <v>152</v>
      </c>
      <c r="S10" s="12" t="s">
        <v>19</v>
      </c>
      <c r="T10" s="7"/>
      <c r="U10" s="11" t="s">
        <v>19</v>
      </c>
      <c r="V10" s="11" t="s">
        <v>152</v>
      </c>
      <c r="W10" s="12" t="s">
        <v>153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154</v>
      </c>
      <c r="AD10" t="s">
        <v>6</v>
      </c>
      <c r="AE10" t="s">
        <v>119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155</v>
      </c>
      <c r="B11" s="6" t="s">
        <v>156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157</v>
      </c>
      <c r="H11" s="7" t="s">
        <v>158</v>
      </c>
      <c r="I11" s="7" t="s">
        <v>77</v>
      </c>
      <c r="J11" s="7" t="s">
        <v>2</v>
      </c>
      <c r="K11" s="7" t="s">
        <v>159</v>
      </c>
      <c r="L11" s="7">
        <v>1</v>
      </c>
      <c r="M11" s="7">
        <v>2</v>
      </c>
      <c r="N11" s="7" t="s">
        <v>136</v>
      </c>
      <c r="O11" s="7" t="s">
        <v>136</v>
      </c>
      <c r="P11" s="7" t="s">
        <v>160</v>
      </c>
      <c r="Q11" s="7"/>
      <c r="R11" s="11" t="s">
        <v>161</v>
      </c>
      <c r="S11" s="12" t="s">
        <v>19</v>
      </c>
      <c r="T11" s="7"/>
      <c r="U11" s="11" t="s">
        <v>19</v>
      </c>
      <c r="V11" s="11" t="s">
        <v>161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164</v>
      </c>
      <c r="B12" s="6" t="s">
        <v>165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75</v>
      </c>
      <c r="H12" s="7" t="s">
        <v>76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144</v>
      </c>
      <c r="O12" s="7" t="s">
        <v>144</v>
      </c>
      <c r="P12" s="7" t="s">
        <v>160</v>
      </c>
      <c r="Q12" s="7"/>
      <c r="R12" s="11" t="s">
        <v>167</v>
      </c>
      <c r="S12" s="12" t="s">
        <v>19</v>
      </c>
      <c r="T12" s="7"/>
      <c r="U12" s="11" t="s">
        <v>19</v>
      </c>
      <c r="V12" s="11" t="s">
        <v>167</v>
      </c>
      <c r="W12" s="12" t="s">
        <v>168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169</v>
      </c>
      <c r="AD12" t="s">
        <v>6</v>
      </c>
      <c r="AE12" t="s">
        <v>84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170</v>
      </c>
      <c r="B13" s="6" t="s">
        <v>171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132</v>
      </c>
      <c r="H13" s="7" t="s">
        <v>133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144</v>
      </c>
      <c r="O13" s="7" t="s">
        <v>144</v>
      </c>
      <c r="P13" s="7" t="s">
        <v>160</v>
      </c>
      <c r="Q13" s="7"/>
      <c r="R13" s="11" t="s">
        <v>173</v>
      </c>
      <c r="S13" s="12" t="s">
        <v>19</v>
      </c>
      <c r="T13" s="7"/>
      <c r="U13" s="11" t="s">
        <v>19</v>
      </c>
      <c r="V13" s="11" t="s">
        <v>173</v>
      </c>
      <c r="W13" s="12" t="s">
        <v>146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140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175</v>
      </c>
      <c r="B14" s="6" t="s">
        <v>176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132</v>
      </c>
      <c r="H14" s="7" t="s">
        <v>133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144</v>
      </c>
      <c r="O14" s="7" t="s">
        <v>144</v>
      </c>
      <c r="P14" s="7" t="s">
        <v>160</v>
      </c>
      <c r="Q14" s="7"/>
      <c r="R14" s="11" t="s">
        <v>173</v>
      </c>
      <c r="S14" s="12" t="s">
        <v>19</v>
      </c>
      <c r="T14" s="7"/>
      <c r="U14" s="11" t="s">
        <v>19</v>
      </c>
      <c r="V14" s="11" t="s">
        <v>173</v>
      </c>
      <c r="W14" s="12" t="s">
        <v>146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174</v>
      </c>
      <c r="AD14" t="s">
        <v>6</v>
      </c>
      <c r="AE14" t="s">
        <v>140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178</v>
      </c>
      <c r="B15" s="6" t="s">
        <v>179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4</v>
      </c>
      <c r="N15" s="7" t="s">
        <v>115</v>
      </c>
      <c r="O15" s="7" t="s">
        <v>183</v>
      </c>
      <c r="P15" s="7" t="s">
        <v>184</v>
      </c>
      <c r="Q15" s="7"/>
      <c r="R15" s="11" t="s">
        <v>185</v>
      </c>
      <c r="S15" s="12" t="s">
        <v>185</v>
      </c>
      <c r="T15" s="7" t="s">
        <v>186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187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188</v>
      </c>
      <c r="B16" s="6" t="s">
        <v>189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160</v>
      </c>
      <c r="O16" s="7" t="s">
        <v>160</v>
      </c>
      <c r="P16" s="7" t="s">
        <v>193</v>
      </c>
      <c r="Q16" s="7"/>
      <c r="R16" s="11" t="s">
        <v>194</v>
      </c>
      <c r="S16" s="12" t="s">
        <v>194</v>
      </c>
      <c r="T16" s="7" t="s">
        <v>195</v>
      </c>
      <c r="U16" s="11" t="s">
        <v>19</v>
      </c>
      <c r="V16" s="11" t="s">
        <v>19</v>
      </c>
      <c r="W16" s="12" t="s">
        <v>19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196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197</v>
      </c>
      <c r="B17" s="6" t="s">
        <v>198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7</v>
      </c>
      <c r="N17" s="7" t="s">
        <v>202</v>
      </c>
      <c r="O17" s="7" t="s">
        <v>203</v>
      </c>
      <c r="P17" s="7" t="s">
        <v>204</v>
      </c>
      <c r="Q17" s="7"/>
      <c r="R17" s="11" t="s">
        <v>205</v>
      </c>
      <c r="S17" s="12" t="s">
        <v>205</v>
      </c>
      <c r="T17" s="7" t="s">
        <v>206</v>
      </c>
      <c r="U17" s="11" t="s">
        <v>19</v>
      </c>
      <c r="V17" s="11" t="s">
        <v>19</v>
      </c>
      <c r="W17" s="12" t="s">
        <v>19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</v>
      </c>
      <c r="AD17" t="s">
        <v>6</v>
      </c>
      <c r="AE17" t="s">
        <v>207</v>
      </c>
      <c r="AF17" t="s">
        <v>85</v>
      </c>
      <c r="AG17" t="s">
        <v>73</v>
      </c>
      <c r="AH17" t="s">
        <v>19</v>
      </c>
    </row>
    <row r="18" customHeight="1" spans="1:32">
      <c r="A18" s="10" t="s">
        <v>208</v>
      </c>
      <c r="B18" s="10"/>
      <c r="C18" s="10" t="s">
        <v>209</v>
      </c>
      <c r="D18" s="10"/>
      <c r="E18" s="10"/>
      <c r="F18" s="10"/>
      <c r="G18" s="10" t="s">
        <v>209</v>
      </c>
      <c r="H18" s="10" t="s">
        <v>209</v>
      </c>
      <c r="I18" s="10" t="s">
        <v>209</v>
      </c>
      <c r="J18" s="10" t="s">
        <v>209</v>
      </c>
      <c r="K18" s="10" t="s">
        <v>209</v>
      </c>
      <c r="L18" s="10" t="s">
        <v>209</v>
      </c>
      <c r="M18" s="10" t="s">
        <v>209</v>
      </c>
      <c r="N18" s="10" t="s">
        <v>209</v>
      </c>
      <c r="O18" s="10" t="s">
        <v>209</v>
      </c>
      <c r="P18" s="10" t="s">
        <v>209</v>
      </c>
      <c r="Q18" s="10"/>
      <c r="R18" s="13" t="s">
        <v>20</v>
      </c>
      <c r="S18" s="13" t="s">
        <v>21</v>
      </c>
      <c r="T18" s="10" t="s">
        <v>209</v>
      </c>
      <c r="U18" s="13"/>
      <c r="V18" s="13" t="s">
        <v>210</v>
      </c>
      <c r="W18" s="13" t="s">
        <v>22</v>
      </c>
      <c r="X18" s="13"/>
      <c r="Y18" s="13"/>
      <c r="Z18" s="13"/>
      <c r="AA18" s="10"/>
      <c r="AB18" s="13"/>
      <c r="AC18" s="10"/>
      <c r="AD18" s="10" t="s">
        <v>209</v>
      </c>
      <c r="AE18" s="10"/>
      <c r="AF1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211</v>
      </c>
      <c r="B1" s="4" t="s">
        <v>212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213</v>
      </c>
      <c r="H1" s="4" t="s">
        <v>214</v>
      </c>
      <c r="I1" s="4" t="s">
        <v>13</v>
      </c>
      <c r="J1" s="4" t="s">
        <v>17</v>
      </c>
      <c r="K1" s="4" t="s">
        <v>18</v>
      </c>
      <c r="L1" s="9" t="s">
        <v>215</v>
      </c>
      <c r="M1" s="4" t="s">
        <v>216</v>
      </c>
      <c r="N1" s="4" t="s">
        <v>217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4" sqref="A24:C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331</v>
      </c>
      <c r="E2" t="str">
        <f>VLOOKUP(A2,HOP!A:L,12,0)</f>
        <v>331.00</v>
      </c>
      <c r="F2" t="str">
        <f>VLOOKUP(A2,HOP!A:C,3,0)</f>
        <v>2418818</v>
      </c>
      <c r="G2">
        <f>D2-E2</f>
        <v>0</v>
      </c>
      <c r="H2" t="str">
        <f>$H$1&amp;F2</f>
        <v>，2418818</v>
      </c>
      <c r="I2" t="str">
        <f>VLOOKUP(A2,HOP!A:T,20,0)</f>
        <v>直采</v>
      </c>
    </row>
    <row r="3" ht="14.25" hidden="1" customHeight="1" spans="1:9">
      <c r="A3" s="6" t="s">
        <v>86</v>
      </c>
      <c r="B3" s="7" t="s">
        <v>80</v>
      </c>
      <c r="C3" s="7" t="s">
        <v>91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7" si="0">D3-E3</f>
        <v>#N/A</v>
      </c>
      <c r="H3" t="e">
        <f t="shared" ref="H3:H17" si="1">$H$1&amp;F3</f>
        <v>#N/A</v>
      </c>
      <c r="I3" t="e">
        <f>VLOOKUP(A3,HOP!A:T,20,0)</f>
        <v>#N/A</v>
      </c>
    </row>
    <row r="4" ht="14.25" customHeight="1" spans="1:9">
      <c r="A4" s="6" t="s">
        <v>95</v>
      </c>
      <c r="B4" s="7" t="s">
        <v>80</v>
      </c>
      <c r="C4" s="7" t="s">
        <v>91</v>
      </c>
      <c r="D4" s="3">
        <v>322</v>
      </c>
      <c r="E4" t="str">
        <f>VLOOKUP(A4,HOP!A:L,12,0)</f>
        <v>322.00</v>
      </c>
      <c r="F4" t="str">
        <f>VLOOKUP(A4,HOP!A:C,3,0)</f>
        <v>2419077</v>
      </c>
      <c r="G4">
        <f t="shared" si="0"/>
        <v>0</v>
      </c>
      <c r="H4" t="str">
        <f t="shared" si="1"/>
        <v>，2419077</v>
      </c>
      <c r="I4" t="str">
        <f>VLOOKUP(A4,HOP!A:T,20,0)</f>
        <v>直采</v>
      </c>
    </row>
    <row r="5" ht="14.25" customHeight="1" spans="1:9">
      <c r="A5" s="6" t="s">
        <v>104</v>
      </c>
      <c r="B5" s="7" t="s">
        <v>79</v>
      </c>
      <c r="C5" s="7" t="s">
        <v>91</v>
      </c>
      <c r="D5" s="3">
        <v>662</v>
      </c>
      <c r="E5" t="str">
        <f>VLOOKUP(A5,HOP!A:L,12,0)</f>
        <v>662.00</v>
      </c>
      <c r="F5" t="str">
        <f>VLOOKUP(A5,HOP!A:C,3,0)</f>
        <v>2418808</v>
      </c>
      <c r="G5">
        <f t="shared" si="0"/>
        <v>0</v>
      </c>
      <c r="H5" t="str">
        <f t="shared" si="1"/>
        <v>，2418808</v>
      </c>
      <c r="I5" t="str">
        <f>VLOOKUP(A5,HOP!A:T,20,0)</f>
        <v>直采</v>
      </c>
    </row>
    <row r="6" ht="14.25" customHeight="1" spans="1:9">
      <c r="A6" s="6" t="s">
        <v>110</v>
      </c>
      <c r="B6" s="7" t="s">
        <v>115</v>
      </c>
      <c r="C6" s="7" t="s">
        <v>91</v>
      </c>
      <c r="D6" s="3">
        <v>672</v>
      </c>
      <c r="E6" t="str">
        <f>VLOOKUP(A6,HOP!A:L,12,0)</f>
        <v>672.00</v>
      </c>
      <c r="F6" t="str">
        <f>VLOOKUP(A6,HOP!A:C,3,0)</f>
        <v>2417690</v>
      </c>
      <c r="G6">
        <f t="shared" si="0"/>
        <v>0</v>
      </c>
      <c r="H6" t="str">
        <f t="shared" si="1"/>
        <v>，2417690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115</v>
      </c>
      <c r="C7" s="7" t="s">
        <v>91</v>
      </c>
      <c r="D7" s="3">
        <v>1932</v>
      </c>
      <c r="E7" t="str">
        <f>VLOOKUP(A7,HOP!A:L,12,0)</f>
        <v>1932.00</v>
      </c>
      <c r="F7" t="str">
        <f>VLOOKUP(A7,HOP!A:C,3,0)</f>
        <v>2395151</v>
      </c>
      <c r="G7">
        <f t="shared" si="0"/>
        <v>0</v>
      </c>
      <c r="H7" t="str">
        <f t="shared" si="1"/>
        <v>，2395151</v>
      </c>
      <c r="I7" t="str">
        <f>VLOOKUP(A7,HOP!A:T,20,0)</f>
        <v>直连</v>
      </c>
    </row>
    <row r="8" ht="14.25" customHeight="1" spans="1:9">
      <c r="A8" s="6" t="s">
        <v>130</v>
      </c>
      <c r="B8" s="7" t="s">
        <v>135</v>
      </c>
      <c r="C8" s="7" t="s">
        <v>136</v>
      </c>
      <c r="D8" s="3">
        <v>960</v>
      </c>
      <c r="E8" t="str">
        <f>VLOOKUP(A8,HOP!A:L,12,0)</f>
        <v>960.00</v>
      </c>
      <c r="F8" t="str">
        <f>VLOOKUP(A8,HOP!A:C,3,0)</f>
        <v>2419645</v>
      </c>
      <c r="G8">
        <f t="shared" si="0"/>
        <v>0</v>
      </c>
      <c r="H8" t="str">
        <f t="shared" si="1"/>
        <v>，2419645</v>
      </c>
      <c r="I8" t="str">
        <f>VLOOKUP(A8,HOP!A:T,20,0)</f>
        <v>直采</v>
      </c>
    </row>
    <row r="9" ht="14.25" customHeight="1" spans="1:9">
      <c r="A9" s="6" t="s">
        <v>141</v>
      </c>
      <c r="B9" s="7" t="s">
        <v>91</v>
      </c>
      <c r="C9" s="7" t="s">
        <v>144</v>
      </c>
      <c r="D9" s="3">
        <v>483</v>
      </c>
      <c r="E9" t="str">
        <f>VLOOKUP(A9,HOP!A:L,12,0)</f>
        <v>483.00</v>
      </c>
      <c r="F9" t="str">
        <f>VLOOKUP(A9,HOP!A:C,3,0)</f>
        <v>2419316</v>
      </c>
      <c r="G9">
        <f t="shared" si="0"/>
        <v>0</v>
      </c>
      <c r="H9" t="str">
        <f t="shared" si="1"/>
        <v>，2419316</v>
      </c>
      <c r="I9" t="str">
        <f>VLOOKUP(A9,HOP!A:T,20,0)</f>
        <v>直连</v>
      </c>
    </row>
    <row r="10" ht="14.25" customHeight="1" spans="1:9">
      <c r="A10" s="6" t="s">
        <v>148</v>
      </c>
      <c r="B10" s="7" t="s">
        <v>151</v>
      </c>
      <c r="C10" s="7" t="s">
        <v>144</v>
      </c>
      <c r="D10" s="3">
        <v>1008</v>
      </c>
      <c r="E10" t="str">
        <f>VLOOKUP(A10,HOP!A:L,12,0)</f>
        <v>1008.00</v>
      </c>
      <c r="F10" t="str">
        <f>VLOOKUP(A10,HOP!A:C,3,0)</f>
        <v>2418299</v>
      </c>
      <c r="G10">
        <f t="shared" si="0"/>
        <v>0</v>
      </c>
      <c r="H10" t="str">
        <f t="shared" si="1"/>
        <v>，2418299</v>
      </c>
      <c r="I10" t="str">
        <f>VLOOKUP(A10,HOP!A:T,20,0)</f>
        <v>直连</v>
      </c>
    </row>
    <row r="11" ht="14.25" customHeight="1" spans="1:9">
      <c r="A11" s="6" t="s">
        <v>155</v>
      </c>
      <c r="B11" s="7" t="s">
        <v>136</v>
      </c>
      <c r="C11" s="7" t="s">
        <v>160</v>
      </c>
      <c r="D11" s="3">
        <v>1002</v>
      </c>
      <c r="E11" t="str">
        <f>VLOOKUP(A11,HOP!A:L,12,0)</f>
        <v>1002.00</v>
      </c>
      <c r="F11" t="str">
        <f>VLOOKUP(A11,HOP!A:C,3,0)</f>
        <v>2420453</v>
      </c>
      <c r="G11">
        <f t="shared" si="0"/>
        <v>0</v>
      </c>
      <c r="H11" t="str">
        <f t="shared" si="1"/>
        <v>，2420453</v>
      </c>
      <c r="I11" t="str">
        <f>VLOOKUP(A11,HOP!A:T,20,0)</f>
        <v>直采</v>
      </c>
    </row>
    <row r="12" ht="14.25" customHeight="1" spans="1:9">
      <c r="A12" s="6" t="s">
        <v>164</v>
      </c>
      <c r="B12" s="7" t="s">
        <v>144</v>
      </c>
      <c r="C12" s="7" t="s">
        <v>160</v>
      </c>
      <c r="D12" s="3">
        <v>458</v>
      </c>
      <c r="E12" t="str">
        <f>VLOOKUP(A12,HOP!A:L,12,0)</f>
        <v>458.00</v>
      </c>
      <c r="F12" t="str">
        <f>VLOOKUP(A12,HOP!A:C,3,0)</f>
        <v>2421669</v>
      </c>
      <c r="G12">
        <f t="shared" si="0"/>
        <v>0</v>
      </c>
      <c r="H12" t="str">
        <f t="shared" si="1"/>
        <v>，2421669</v>
      </c>
      <c r="I12" t="str">
        <f>VLOOKUP(A12,HOP!A:T,20,0)</f>
        <v>直采</v>
      </c>
    </row>
    <row r="13" ht="14.25" customHeight="1" spans="1:9">
      <c r="A13" s="6" t="s">
        <v>170</v>
      </c>
      <c r="B13" s="7" t="s">
        <v>144</v>
      </c>
      <c r="C13" s="7" t="s">
        <v>160</v>
      </c>
      <c r="D13" s="3">
        <v>480</v>
      </c>
      <c r="E13" t="str">
        <f>VLOOKUP(A13,HOP!A:L,12,0)</f>
        <v>480.00</v>
      </c>
      <c r="F13" t="str">
        <f>VLOOKUP(A13,HOP!A:C,3,0)</f>
        <v>2422562</v>
      </c>
      <c r="G13">
        <f t="shared" si="0"/>
        <v>0</v>
      </c>
      <c r="H13" t="str">
        <f t="shared" si="1"/>
        <v>，2422562</v>
      </c>
      <c r="I13" t="str">
        <f>VLOOKUP(A13,HOP!A:T,20,0)</f>
        <v>直采</v>
      </c>
    </row>
    <row r="14" ht="14.25" customHeight="1" spans="1:9">
      <c r="A14" s="6" t="s">
        <v>175</v>
      </c>
      <c r="B14" s="7" t="s">
        <v>144</v>
      </c>
      <c r="C14" s="7" t="s">
        <v>160</v>
      </c>
      <c r="D14" s="3">
        <v>480</v>
      </c>
      <c r="E14" t="str">
        <f>VLOOKUP(A14,HOP!A:L,12,0)</f>
        <v>480.00</v>
      </c>
      <c r="F14" t="str">
        <f>VLOOKUP(A14,HOP!A:C,3,0)</f>
        <v>2422556</v>
      </c>
      <c r="G14">
        <f t="shared" si="0"/>
        <v>0</v>
      </c>
      <c r="H14" t="str">
        <f t="shared" si="1"/>
        <v>，2422556</v>
      </c>
      <c r="I14" t="str">
        <f>VLOOKUP(A14,HOP!A:T,20,0)</f>
        <v>直采</v>
      </c>
    </row>
    <row r="15" ht="14.25" hidden="1" customHeight="1" spans="1:9">
      <c r="A15" s="6" t="s">
        <v>178</v>
      </c>
      <c r="B15" s="7" t="s">
        <v>183</v>
      </c>
      <c r="C15" s="7" t="s">
        <v>184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VLOOKUP(A15,HOP!A:T,20,0)</f>
        <v>#N/A</v>
      </c>
    </row>
    <row r="16" ht="14.25" hidden="1" customHeight="1" spans="1:9">
      <c r="A16" s="6" t="s">
        <v>188</v>
      </c>
      <c r="B16" s="7" t="s">
        <v>160</v>
      </c>
      <c r="C16" s="7" t="s">
        <v>193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VLOOKUP(A16,HOP!A:T,20,0)</f>
        <v>#N/A</v>
      </c>
    </row>
    <row r="17" ht="14.25" hidden="1" customHeight="1" spans="1:9">
      <c r="A17" s="6" t="s">
        <v>197</v>
      </c>
      <c r="B17" s="7" t="s">
        <v>203</v>
      </c>
      <c r="C17" s="7" t="s">
        <v>204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VLOOKUP(A17,HOP!A:T,20,0)</f>
        <v>#N/A</v>
      </c>
    </row>
    <row r="19" spans="4:4">
      <c r="D19" s="3">
        <f>SUM(D2:D18)</f>
        <v>8790</v>
      </c>
    </row>
    <row r="20" ht="14.25" spans="4:4">
      <c r="D20" s="8" t="s">
        <v>23</v>
      </c>
    </row>
    <row r="24" spans="1:3">
      <c r="A24" t="s">
        <v>220</v>
      </c>
      <c r="C24">
        <v>4695</v>
      </c>
    </row>
    <row r="25" spans="1:3">
      <c r="A25" t="s">
        <v>221</v>
      </c>
      <c r="C25">
        <v>4095</v>
      </c>
    </row>
    <row r="26" spans="1:3">
      <c r="A26" s="5" t="s">
        <v>222</v>
      </c>
      <c r="C26">
        <f>SUBTOTAL(9,C24:C25)</f>
        <v>8790</v>
      </c>
    </row>
  </sheetData>
  <autoFilter ref="A1:I17">
    <filterColumn colId="3">
      <filters>
        <filter val="322.00"/>
        <filter val="331.00"/>
        <filter val="458.00"/>
        <filter val="480.00"/>
        <filter val="483.00"/>
        <filter val="662.00"/>
        <filter val="672.00"/>
        <filter val="960.00"/>
        <filter val="1,002.00"/>
        <filter val="1,008.00"/>
        <filter val="1,93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223</v>
      </c>
      <c r="B1" s="2" t="s">
        <v>224</v>
      </c>
      <c r="C1" s="2" t="s">
        <v>225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226</v>
      </c>
      <c r="I1" s="2" t="s">
        <v>227</v>
      </c>
      <c r="J1" s="2" t="s">
        <v>228</v>
      </c>
      <c r="K1" s="2" t="s">
        <v>229</v>
      </c>
      <c r="L1" s="2" t="s">
        <v>230</v>
      </c>
      <c r="M1" s="2" t="s">
        <v>231</v>
      </c>
      <c r="N1" s="2" t="s">
        <v>232</v>
      </c>
      <c r="O1" s="2" t="s">
        <v>233</v>
      </c>
      <c r="P1" s="2" t="s">
        <v>234</v>
      </c>
      <c r="Q1" s="2" t="s">
        <v>235</v>
      </c>
      <c r="R1" s="2" t="s">
        <v>236</v>
      </c>
      <c r="S1" s="2" t="s">
        <v>237</v>
      </c>
      <c r="T1" s="2" t="s">
        <v>238</v>
      </c>
    </row>
    <row r="2" s="1" customFormat="1" spans="1:20">
      <c r="A2" s="1" t="s">
        <v>170</v>
      </c>
      <c r="B2" s="1" t="s">
        <v>144</v>
      </c>
      <c r="C2" s="1" t="s">
        <v>171</v>
      </c>
      <c r="D2" s="1" t="s">
        <v>133</v>
      </c>
      <c r="E2" s="1" t="s">
        <v>239</v>
      </c>
      <c r="F2" s="1" t="s">
        <v>144</v>
      </c>
      <c r="G2" s="1" t="s">
        <v>160</v>
      </c>
      <c r="H2" s="1" t="s">
        <v>240</v>
      </c>
      <c r="I2" s="1" t="s">
        <v>241</v>
      </c>
      <c r="J2" s="1" t="s">
        <v>242</v>
      </c>
      <c r="K2" s="1" t="s">
        <v>241</v>
      </c>
      <c r="L2" s="1" t="s">
        <v>241</v>
      </c>
      <c r="M2" s="1" t="s">
        <v>243</v>
      </c>
      <c r="N2" s="1" t="s">
        <v>243</v>
      </c>
      <c r="O2" s="1" t="s">
        <v>244</v>
      </c>
      <c r="P2" s="1" t="s">
        <v>245</v>
      </c>
      <c r="Q2" s="1" t="s">
        <v>246</v>
      </c>
      <c r="R2" s="1" t="s">
        <v>73</v>
      </c>
      <c r="S2" s="1" t="s">
        <v>247</v>
      </c>
      <c r="T2" s="1" t="s">
        <v>248</v>
      </c>
    </row>
    <row r="3" s="1" customFormat="1" spans="1:20">
      <c r="A3" s="1" t="s">
        <v>175</v>
      </c>
      <c r="B3" s="1" t="s">
        <v>144</v>
      </c>
      <c r="C3" s="1" t="s">
        <v>176</v>
      </c>
      <c r="D3" s="1" t="s">
        <v>133</v>
      </c>
      <c r="E3" s="1" t="s">
        <v>249</v>
      </c>
      <c r="F3" s="1" t="s">
        <v>144</v>
      </c>
      <c r="G3" s="1" t="s">
        <v>160</v>
      </c>
      <c r="H3" s="1" t="s">
        <v>240</v>
      </c>
      <c r="I3" s="1" t="s">
        <v>241</v>
      </c>
      <c r="J3" s="1" t="s">
        <v>242</v>
      </c>
      <c r="K3" s="1" t="s">
        <v>241</v>
      </c>
      <c r="L3" s="1" t="s">
        <v>241</v>
      </c>
      <c r="M3" s="1" t="s">
        <v>243</v>
      </c>
      <c r="N3" s="1" t="s">
        <v>243</v>
      </c>
      <c r="O3" s="1" t="s">
        <v>244</v>
      </c>
      <c r="P3" s="1" t="s">
        <v>245</v>
      </c>
      <c r="Q3" s="1" t="s">
        <v>250</v>
      </c>
      <c r="R3" s="1" t="s">
        <v>73</v>
      </c>
      <c r="S3" s="1" t="s">
        <v>247</v>
      </c>
      <c r="T3" s="1" t="s">
        <v>248</v>
      </c>
    </row>
    <row r="4" s="1" customFormat="1" spans="1:20">
      <c r="A4" s="1" t="s">
        <v>164</v>
      </c>
      <c r="B4" s="1" t="s">
        <v>144</v>
      </c>
      <c r="C4" s="1" t="s">
        <v>165</v>
      </c>
      <c r="D4" s="1" t="s">
        <v>251</v>
      </c>
      <c r="E4" s="1" t="s">
        <v>252</v>
      </c>
      <c r="F4" s="1" t="s">
        <v>144</v>
      </c>
      <c r="G4" s="1" t="s">
        <v>160</v>
      </c>
      <c r="H4" s="1" t="s">
        <v>240</v>
      </c>
      <c r="I4" s="1" t="s">
        <v>253</v>
      </c>
      <c r="J4" s="1" t="s">
        <v>242</v>
      </c>
      <c r="K4" s="1" t="s">
        <v>253</v>
      </c>
      <c r="L4" s="1" t="s">
        <v>253</v>
      </c>
      <c r="M4" s="1" t="s">
        <v>243</v>
      </c>
      <c r="N4" s="1" t="s">
        <v>243</v>
      </c>
      <c r="O4" s="1" t="s">
        <v>244</v>
      </c>
      <c r="P4" s="1" t="s">
        <v>245</v>
      </c>
      <c r="Q4" s="1" t="s">
        <v>254</v>
      </c>
      <c r="R4" s="1" t="s">
        <v>73</v>
      </c>
      <c r="S4" s="1" t="s">
        <v>247</v>
      </c>
      <c r="T4" s="1" t="s">
        <v>248</v>
      </c>
    </row>
    <row r="5" s="1" customFormat="1" spans="1:20">
      <c r="A5" s="1" t="s">
        <v>155</v>
      </c>
      <c r="B5" s="1" t="s">
        <v>136</v>
      </c>
      <c r="C5" s="1" t="s">
        <v>156</v>
      </c>
      <c r="D5" s="1" t="s">
        <v>255</v>
      </c>
      <c r="E5" s="1" t="s">
        <v>256</v>
      </c>
      <c r="F5" s="1" t="s">
        <v>136</v>
      </c>
      <c r="G5" s="1" t="s">
        <v>160</v>
      </c>
      <c r="H5" s="1" t="s">
        <v>240</v>
      </c>
      <c r="I5" s="1" t="s">
        <v>257</v>
      </c>
      <c r="J5" s="1" t="s">
        <v>242</v>
      </c>
      <c r="K5" s="1" t="s">
        <v>257</v>
      </c>
      <c r="L5" s="1" t="s">
        <v>257</v>
      </c>
      <c r="M5" s="1" t="s">
        <v>243</v>
      </c>
      <c r="N5" s="1" t="s">
        <v>243</v>
      </c>
      <c r="O5" s="1" t="s">
        <v>244</v>
      </c>
      <c r="P5" s="1" t="s">
        <v>245</v>
      </c>
      <c r="Q5" s="1" t="s">
        <v>258</v>
      </c>
      <c r="R5" s="1" t="s">
        <v>73</v>
      </c>
      <c r="S5" s="1" t="s">
        <v>247</v>
      </c>
      <c r="T5" s="1" t="s">
        <v>248</v>
      </c>
    </row>
    <row r="6" s="1" customFormat="1" spans="1:20">
      <c r="A6" s="1" t="s">
        <v>130</v>
      </c>
      <c r="B6" s="1" t="s">
        <v>91</v>
      </c>
      <c r="C6" s="1" t="s">
        <v>131</v>
      </c>
      <c r="D6" s="1" t="s">
        <v>133</v>
      </c>
      <c r="E6" s="1" t="s">
        <v>259</v>
      </c>
      <c r="F6" s="1" t="s">
        <v>135</v>
      </c>
      <c r="G6" s="1" t="s">
        <v>136</v>
      </c>
      <c r="H6" s="1" t="s">
        <v>240</v>
      </c>
      <c r="I6" s="1" t="s">
        <v>260</v>
      </c>
      <c r="J6" s="1" t="s">
        <v>242</v>
      </c>
      <c r="K6" s="1" t="s">
        <v>260</v>
      </c>
      <c r="L6" s="1" t="s">
        <v>260</v>
      </c>
      <c r="M6" s="1" t="s">
        <v>243</v>
      </c>
      <c r="N6" s="1" t="s">
        <v>243</v>
      </c>
      <c r="O6" s="1" t="s">
        <v>244</v>
      </c>
      <c r="P6" s="1" t="s">
        <v>245</v>
      </c>
      <c r="Q6" s="1" t="s">
        <v>261</v>
      </c>
      <c r="R6" s="1" t="s">
        <v>73</v>
      </c>
      <c r="S6" s="1" t="s">
        <v>247</v>
      </c>
      <c r="T6" s="1" t="s">
        <v>248</v>
      </c>
    </row>
    <row r="7" s="1" customFormat="1" spans="1:20">
      <c r="A7" s="1" t="s">
        <v>141</v>
      </c>
      <c r="B7" s="1" t="s">
        <v>80</v>
      </c>
      <c r="C7" s="1" t="s">
        <v>142</v>
      </c>
      <c r="D7" s="1" t="s">
        <v>113</v>
      </c>
      <c r="E7" s="1" t="s">
        <v>262</v>
      </c>
      <c r="F7" s="1" t="s">
        <v>91</v>
      </c>
      <c r="G7" s="1" t="s">
        <v>144</v>
      </c>
      <c r="H7" s="1" t="s">
        <v>240</v>
      </c>
      <c r="I7" s="1" t="s">
        <v>263</v>
      </c>
      <c r="J7" s="1" t="s">
        <v>242</v>
      </c>
      <c r="K7" s="1" t="s">
        <v>263</v>
      </c>
      <c r="L7" s="1" t="s">
        <v>263</v>
      </c>
      <c r="M7" s="1" t="s">
        <v>243</v>
      </c>
      <c r="N7" s="1" t="s">
        <v>243</v>
      </c>
      <c r="O7" s="1" t="s">
        <v>244</v>
      </c>
      <c r="P7" s="1" t="s">
        <v>245</v>
      </c>
      <c r="Q7" s="1" t="s">
        <v>264</v>
      </c>
      <c r="R7" s="1" t="s">
        <v>73</v>
      </c>
      <c r="S7" s="1" t="s">
        <v>247</v>
      </c>
      <c r="T7" s="1" t="s">
        <v>265</v>
      </c>
    </row>
    <row r="8" s="1" customFormat="1" spans="1:20">
      <c r="A8" s="1" t="s">
        <v>95</v>
      </c>
      <c r="B8" s="1" t="s">
        <v>80</v>
      </c>
      <c r="C8" s="1" t="s">
        <v>96</v>
      </c>
      <c r="D8" s="1" t="s">
        <v>266</v>
      </c>
      <c r="E8" s="1" t="s">
        <v>267</v>
      </c>
      <c r="F8" s="1" t="s">
        <v>80</v>
      </c>
      <c r="G8" s="1" t="s">
        <v>91</v>
      </c>
      <c r="H8" s="1" t="s">
        <v>240</v>
      </c>
      <c r="I8" s="1" t="s">
        <v>268</v>
      </c>
      <c r="J8" s="1" t="s">
        <v>242</v>
      </c>
      <c r="K8" s="1" t="s">
        <v>268</v>
      </c>
      <c r="L8" s="1" t="s">
        <v>268</v>
      </c>
      <c r="M8" s="1" t="s">
        <v>243</v>
      </c>
      <c r="N8" s="1" t="s">
        <v>243</v>
      </c>
      <c r="O8" s="1" t="s">
        <v>244</v>
      </c>
      <c r="P8" s="1" t="s">
        <v>245</v>
      </c>
      <c r="Q8" s="1" t="s">
        <v>269</v>
      </c>
      <c r="R8" s="1" t="s">
        <v>73</v>
      </c>
      <c r="S8" s="1" t="s">
        <v>247</v>
      </c>
      <c r="T8" s="1" t="s">
        <v>248</v>
      </c>
    </row>
    <row r="9" s="1" customFormat="1" spans="1:20">
      <c r="A9" s="1" t="s">
        <v>70</v>
      </c>
      <c r="B9" s="1" t="s">
        <v>79</v>
      </c>
      <c r="C9" s="1" t="s">
        <v>71</v>
      </c>
      <c r="D9" s="1" t="s">
        <v>251</v>
      </c>
      <c r="E9" s="1" t="s">
        <v>270</v>
      </c>
      <c r="F9" s="1" t="s">
        <v>79</v>
      </c>
      <c r="G9" s="1" t="s">
        <v>80</v>
      </c>
      <c r="H9" s="1" t="s">
        <v>240</v>
      </c>
      <c r="I9" s="1" t="s">
        <v>271</v>
      </c>
      <c r="J9" s="1" t="s">
        <v>242</v>
      </c>
      <c r="K9" s="1" t="s">
        <v>271</v>
      </c>
      <c r="L9" s="1" t="s">
        <v>271</v>
      </c>
      <c r="M9" s="1" t="s">
        <v>243</v>
      </c>
      <c r="N9" s="1" t="s">
        <v>243</v>
      </c>
      <c r="O9" s="1" t="s">
        <v>244</v>
      </c>
      <c r="P9" s="1" t="s">
        <v>245</v>
      </c>
      <c r="Q9" s="1" t="s">
        <v>272</v>
      </c>
      <c r="R9" s="1" t="s">
        <v>73</v>
      </c>
      <c r="S9" s="1" t="s">
        <v>247</v>
      </c>
      <c r="T9" s="1" t="s">
        <v>248</v>
      </c>
    </row>
    <row r="10" s="1" customFormat="1" spans="1:20">
      <c r="A10" s="1" t="s">
        <v>104</v>
      </c>
      <c r="B10" s="1" t="s">
        <v>79</v>
      </c>
      <c r="C10" s="1" t="s">
        <v>105</v>
      </c>
      <c r="D10" s="1" t="s">
        <v>251</v>
      </c>
      <c r="E10" s="1" t="s">
        <v>273</v>
      </c>
      <c r="F10" s="1" t="s">
        <v>79</v>
      </c>
      <c r="G10" s="1" t="s">
        <v>91</v>
      </c>
      <c r="H10" s="1" t="s">
        <v>240</v>
      </c>
      <c r="I10" s="1" t="s">
        <v>274</v>
      </c>
      <c r="J10" s="1" t="s">
        <v>242</v>
      </c>
      <c r="K10" s="1" t="s">
        <v>274</v>
      </c>
      <c r="L10" s="1" t="s">
        <v>274</v>
      </c>
      <c r="M10" s="1" t="s">
        <v>243</v>
      </c>
      <c r="N10" s="1" t="s">
        <v>243</v>
      </c>
      <c r="O10" s="1" t="s">
        <v>244</v>
      </c>
      <c r="P10" s="1" t="s">
        <v>245</v>
      </c>
      <c r="Q10" s="1" t="s">
        <v>275</v>
      </c>
      <c r="R10" s="1" t="s">
        <v>73</v>
      </c>
      <c r="S10" s="1" t="s">
        <v>247</v>
      </c>
      <c r="T10" s="1" t="s">
        <v>248</v>
      </c>
    </row>
    <row r="11" s="1" customFormat="1" spans="1:20">
      <c r="A11" s="1" t="s">
        <v>148</v>
      </c>
      <c r="B11" s="1" t="s">
        <v>151</v>
      </c>
      <c r="C11" s="1" t="s">
        <v>149</v>
      </c>
      <c r="D11" s="1" t="s">
        <v>113</v>
      </c>
      <c r="E11" s="1" t="s">
        <v>276</v>
      </c>
      <c r="F11" s="1" t="s">
        <v>151</v>
      </c>
      <c r="G11" s="1" t="s">
        <v>144</v>
      </c>
      <c r="H11" s="1" t="s">
        <v>240</v>
      </c>
      <c r="I11" s="1" t="s">
        <v>277</v>
      </c>
      <c r="J11" s="1" t="s">
        <v>242</v>
      </c>
      <c r="K11" s="1" t="s">
        <v>277</v>
      </c>
      <c r="L11" s="1" t="s">
        <v>277</v>
      </c>
      <c r="M11" s="1" t="s">
        <v>243</v>
      </c>
      <c r="N11" s="1" t="s">
        <v>243</v>
      </c>
      <c r="O11" s="1" t="s">
        <v>244</v>
      </c>
      <c r="P11" s="1" t="s">
        <v>245</v>
      </c>
      <c r="Q11" s="1" t="s">
        <v>278</v>
      </c>
      <c r="R11" s="1" t="s">
        <v>73</v>
      </c>
      <c r="S11" s="1" t="s">
        <v>247</v>
      </c>
      <c r="T11" s="1" t="s">
        <v>265</v>
      </c>
    </row>
    <row r="12" s="1" customFormat="1" spans="1:20">
      <c r="A12" s="1" t="s">
        <v>110</v>
      </c>
      <c r="B12" s="1" t="s">
        <v>115</v>
      </c>
      <c r="C12" s="1" t="s">
        <v>111</v>
      </c>
      <c r="D12" s="1" t="s">
        <v>113</v>
      </c>
      <c r="E12" s="1" t="s">
        <v>279</v>
      </c>
      <c r="F12" s="1" t="s">
        <v>115</v>
      </c>
      <c r="G12" s="1" t="s">
        <v>91</v>
      </c>
      <c r="H12" s="1" t="s">
        <v>240</v>
      </c>
      <c r="I12" s="1" t="s">
        <v>280</v>
      </c>
      <c r="J12" s="1" t="s">
        <v>242</v>
      </c>
      <c r="K12" s="1" t="s">
        <v>280</v>
      </c>
      <c r="L12" s="1" t="s">
        <v>280</v>
      </c>
      <c r="M12" s="1" t="s">
        <v>243</v>
      </c>
      <c r="N12" s="1" t="s">
        <v>243</v>
      </c>
      <c r="O12" s="1" t="s">
        <v>244</v>
      </c>
      <c r="P12" s="1" t="s">
        <v>245</v>
      </c>
      <c r="Q12" s="1" t="s">
        <v>281</v>
      </c>
      <c r="R12" s="1" t="s">
        <v>73</v>
      </c>
      <c r="S12" s="1" t="s">
        <v>247</v>
      </c>
      <c r="T12" s="1" t="s">
        <v>265</v>
      </c>
    </row>
    <row r="13" s="1" customFormat="1" spans="1:20">
      <c r="A13" s="1" t="s">
        <v>120</v>
      </c>
      <c r="B13" s="1" t="s">
        <v>125</v>
      </c>
      <c r="C13" s="1" t="s">
        <v>121</v>
      </c>
      <c r="D13" s="1" t="s">
        <v>123</v>
      </c>
      <c r="E13" s="1" t="s">
        <v>282</v>
      </c>
      <c r="F13" s="1" t="s">
        <v>115</v>
      </c>
      <c r="G13" s="1" t="s">
        <v>91</v>
      </c>
      <c r="H13" s="1" t="s">
        <v>240</v>
      </c>
      <c r="I13" s="1" t="s">
        <v>283</v>
      </c>
      <c r="J13" s="1" t="s">
        <v>242</v>
      </c>
      <c r="K13" s="1" t="s">
        <v>283</v>
      </c>
      <c r="L13" s="1" t="s">
        <v>283</v>
      </c>
      <c r="M13" s="1" t="s">
        <v>243</v>
      </c>
      <c r="N13" s="1" t="s">
        <v>243</v>
      </c>
      <c r="O13" s="1" t="s">
        <v>244</v>
      </c>
      <c r="P13" s="1" t="s">
        <v>245</v>
      </c>
      <c r="Q13" s="1" t="s">
        <v>284</v>
      </c>
      <c r="R13" s="1" t="s">
        <v>73</v>
      </c>
      <c r="S13" s="1" t="s">
        <v>247</v>
      </c>
      <c r="T13" s="1" t="s">
        <v>265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2022-02-22T02:45:05Z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8789CADE7F1B4488B0E25010AFDAD412</vt:lpwstr>
  </property>
</Properties>
</file>