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<sst xmlns="http://schemas.openxmlformats.org/spreadsheetml/2006/main" count="786" uniqueCount="252">
  <si>
    <t>去哪儿网酒店预付对账单</t>
  </si>
  <si>
    <t>供应商名称：</t>
  </si>
  <si>
    <t>趣游游</t>
  </si>
  <si>
    <t>结算周期：</t>
  </si>
  <si>
    <t>2022-02-14至2022-02-20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</si>
  <si>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</si>
  <si>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</si>
  <si>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</si>
  <si>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</si>
  <si>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</si>
  <si>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</si>
  <si>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</si>
  <si>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</si>
  <si>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</si>
  <si>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</si>
  <si>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</si>
  <si>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</si>
  <si>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</si>
  <si>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</si>
  <si>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</si>
  <si>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¥6,211.00</t>
  </si>
  <si>
    <t>¥816.00</t>
  </si>
  <si>
    <t>¥5,395.00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</si>
  <si>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</si>
  <si>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</si>
  <si>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</si>
  <si>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</si>
  <si>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</si>
  <si>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</si>
  <si>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</si>
  <si>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</si>
  <si>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</si>
  <si>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</si>
  <si>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</si>
  <si>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</si>
  <si>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</si>
  <si>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</si>
  <si>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</si>
  <si>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</si>
  <si>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</si>
  <si>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</si>
  <si>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</si>
  <si>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</si>
  <si>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</si>
  <si>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</si>
  <si>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</si>
  <si>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</si>
  <si>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</si>
  <si>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</si>
  <si>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</si>
  <si>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</si>
  <si>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</si>
  <si>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</si>
  <si>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</si>
  <si>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</si>
  <si>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</si>
  <si>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</si>
  <si>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</si>
  <si>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</si>
  <si>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</si>
  <si>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</si>
  <si>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</si>
  <si>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</si>
  <si>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</si>
  <si>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</si>
  <si>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</si>
  <si>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</si>
  <si>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</si>
  <si>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</si>
  <si>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102908501370</t>
  </si>
  <si>
    <t>酒店预付</t>
  </si>
  <si>
    <t>否</t>
  </si>
  <si>
    <t>普通</t>
  </si>
  <si>
    <t>347183684</t>
  </si>
  <si>
    <t>上海宜林君亭酒店</t>
  </si>
  <si>
    <t>1638814</t>
  </si>
  <si>
    <t>王瀚森</t>
  </si>
  <si>
    <t>2022-02-14</t>
  </si>
  <si>
    <t>2022-02-15</t>
  </si>
  <si>
    <t>¥433.00</t>
  </si>
  <si>
    <t>¥57.00</t>
  </si>
  <si>
    <t>¥376.00</t>
  </si>
  <si>
    <t>豪华大床房</t>
  </si>
  <si>
    <t>WEBSITE</t>
  </si>
  <si>
    <t>102905252812</t>
  </si>
  <si>
    <t>309660247</t>
  </si>
  <si>
    <t>北京鸿福宾馆</t>
  </si>
  <si>
    <t>徐明普</t>
  </si>
  <si>
    <t>2022-02-11</t>
  </si>
  <si>
    <t>2022-02-12</t>
  </si>
  <si>
    <t>¥483.00</t>
  </si>
  <si>
    <t>¥63.00</t>
  </si>
  <si>
    <t>¥420.00</t>
  </si>
  <si>
    <t>大床房A</t>
  </si>
  <si>
    <t>102909271313</t>
  </si>
  <si>
    <t>311138860</t>
  </si>
  <si>
    <t>茉莉花开连锁酒店(荆州全中和店)</t>
  </si>
  <si>
    <t>郑红</t>
  </si>
  <si>
    <t>2022-02-16</t>
  </si>
  <si>
    <t>¥125.00</t>
  </si>
  <si>
    <t>¥17.00</t>
  </si>
  <si>
    <t>¥108.00</t>
  </si>
  <si>
    <t>清雅大床房</t>
  </si>
  <si>
    <t>102909606699</t>
  </si>
  <si>
    <t>310599865</t>
  </si>
  <si>
    <t>南京钟山宾馆(江苏省会议中心)</t>
  </si>
  <si>
    <t>印馥</t>
  </si>
  <si>
    <t>¥291.00</t>
  </si>
  <si>
    <t>¥38.00</t>
  </si>
  <si>
    <t>¥253.00</t>
  </si>
  <si>
    <t>主楼标准间</t>
  </si>
  <si>
    <t>102905357158</t>
  </si>
  <si>
    <t>301497841</t>
  </si>
  <si>
    <t>古北水镇古北之光温泉酒店</t>
  </si>
  <si>
    <t>刘峥</t>
  </si>
  <si>
    <t>2022-02-17</t>
  </si>
  <si>
    <t>¥1,517.00</t>
  </si>
  <si>
    <t>¥198.00</t>
  </si>
  <si>
    <t>¥1,319.00</t>
  </si>
  <si>
    <t>豪华拼床房</t>
  </si>
  <si>
    <t>102905740009</t>
  </si>
  <si>
    <t>310603222</t>
  </si>
  <si>
    <t>西安高新亚朵酒店</t>
  </si>
  <si>
    <t>闫晓康</t>
  </si>
  <si>
    <t>2022-02-18</t>
  </si>
  <si>
    <t>¥2,338.00</t>
  </si>
  <si>
    <t>¥308.00</t>
  </si>
  <si>
    <t>¥2,030.00</t>
  </si>
  <si>
    <t>高级大床房</t>
  </si>
  <si>
    <t>102911390361</t>
  </si>
  <si>
    <t>311237431</t>
  </si>
  <si>
    <t>维也纳智好酒店(宜兴环科园店)</t>
  </si>
  <si>
    <t>陈亮</t>
  </si>
  <si>
    <t>¥199.00</t>
  </si>
  <si>
    <t>¥26.00</t>
  </si>
  <si>
    <t>¥173.00</t>
  </si>
  <si>
    <t>标准双床房</t>
  </si>
  <si>
    <t>102911105310</t>
  </si>
  <si>
    <t>309666583</t>
  </si>
  <si>
    <t>驿居酒店(惠州麦地店)</t>
  </si>
  <si>
    <t>陈剑洛</t>
  </si>
  <si>
    <t>¥119.00</t>
  </si>
  <si>
    <t>¥16.00</t>
  </si>
  <si>
    <t>¥103.00</t>
  </si>
  <si>
    <t>双床房A</t>
  </si>
  <si>
    <t>102911487230</t>
  </si>
  <si>
    <t>301496734</t>
  </si>
  <si>
    <t>布丁酒店(上海新村路地铁站同济医院店)</t>
  </si>
  <si>
    <t>陈琳</t>
  </si>
  <si>
    <t>¥134.00</t>
  </si>
  <si>
    <t>¥18.00</t>
  </si>
  <si>
    <t>¥116.00</t>
  </si>
  <si>
    <t>特惠大床A</t>
  </si>
  <si>
    <t>102911585999</t>
  </si>
  <si>
    <t>311246341</t>
  </si>
  <si>
    <t>万宁万城维加商务酒店</t>
  </si>
  <si>
    <t>王运斌</t>
  </si>
  <si>
    <t>¥174.00</t>
  </si>
  <si>
    <t>¥23.00</t>
  </si>
  <si>
    <t>¥151.00</t>
  </si>
  <si>
    <t>豪华麻将房</t>
  </si>
  <si>
    <t>102911148670</t>
  </si>
  <si>
    <t>311258047</t>
  </si>
  <si>
    <t>如家酒店·neo(陵水椰林南干道店)</t>
  </si>
  <si>
    <t>蔡兴涛</t>
  </si>
  <si>
    <t>2022-02-20</t>
  </si>
  <si>
    <t>¥260.00</t>
  </si>
  <si>
    <t>¥34.00</t>
  </si>
  <si>
    <t>¥226.00</t>
  </si>
  <si>
    <t>大床房</t>
  </si>
  <si>
    <t>102913382716</t>
  </si>
  <si>
    <t>311243635</t>
  </si>
  <si>
    <t>玥美酒店(南门口步步高店)</t>
  </si>
  <si>
    <t>邓平</t>
  </si>
  <si>
    <t>2022-02-19</t>
  </si>
  <si>
    <t>¥138.00</t>
  </si>
  <si>
    <t>¥120.00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</si>
  <si>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</si>
  <si>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</si>
  <si>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</si>
  <si>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</si>
  <si>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</si>
  <si>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</si>
  <si>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</si>
  <si>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</si>
  <si>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</si>
  <si>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</si>
  <si>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</si>
  <si>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102911487230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116</t>
    </r>
    <r>
      <rPr>
        <sz val="10"/>
        <rFont val="宋体"/>
        <charset val="134"/>
      </rPr>
      <t>元待退回</t>
    </r>
  </si>
  <si>
    <t>A220222113559481</t>
  </si>
  <si>
    <t>A2202221136364194</t>
  </si>
  <si>
    <r>
      <t>总计：</t>
    </r>
    <r>
      <rPr>
        <sz val="10"/>
        <rFont val="Arial"/>
        <charset val="134"/>
      </rPr>
      <t>5395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</si>
  <si>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</si>
  <si>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</si>
  <si>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</si>
  <si>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</si>
  <si>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</si>
  <si>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</si>
  <si>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</si>
  <si>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</si>
  <si>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</si>
  <si>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</si>
  <si>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</si>
  <si>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</si>
  <si>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</si>
  <si>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</si>
  <si>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</si>
  <si>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</si>
  <si>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2425132</t>
  </si>
  <si>
    <t>赣州玥美酒店</t>
  </si>
  <si>
    <t>退房日周结</t>
  </si>
  <si>
    <t>120.00</t>
  </si>
  <si>
    <t>RMB</t>
  </si>
  <si>
    <t>0</t>
  </si>
  <si>
    <t>0.00</t>
  </si>
  <si>
    <t>趣游游国内直连</t>
  </si>
  <si>
    <t>2022-02-19 18:10:42</t>
  </si>
  <si>
    <t>汇智国际旅游发展有限公司</t>
  </si>
  <si>
    <t>直连</t>
  </si>
  <si>
    <t>2420902</t>
  </si>
  <si>
    <t>103.00</t>
  </si>
  <si>
    <t>2022-02-17 19:25:56</t>
  </si>
  <si>
    <t>2420888</t>
  </si>
  <si>
    <t>维加商务酒店</t>
  </si>
  <si>
    <t>151.00</t>
  </si>
  <si>
    <t>2022-02-17 19:21:07</t>
  </si>
  <si>
    <t>2420819</t>
  </si>
  <si>
    <t>安顿酒店</t>
  </si>
  <si>
    <t>173.00</t>
  </si>
  <si>
    <t>2022-02-17 18:59:33</t>
  </si>
  <si>
    <t>2420696</t>
  </si>
  <si>
    <t>如家酒店（海南陵水陵文路店）</t>
  </si>
  <si>
    <t>226.00</t>
  </si>
  <si>
    <t>2022-02-17 18:20:16</t>
  </si>
  <si>
    <t>2419546</t>
  </si>
  <si>
    <t>253.00</t>
  </si>
  <si>
    <t>2022-02-15 15:33:35</t>
  </si>
  <si>
    <t>2419533</t>
  </si>
  <si>
    <t>108.00</t>
  </si>
  <si>
    <t>2022-02-15 14:59:52</t>
  </si>
  <si>
    <t>2419044</t>
  </si>
  <si>
    <t>376.00</t>
  </si>
  <si>
    <t>2022-02-14 10:57:17</t>
  </si>
  <si>
    <t>2417569</t>
  </si>
  <si>
    <t>420.00</t>
  </si>
  <si>
    <t>2022-02-11 12:18:09</t>
  </si>
  <si>
    <t>2417467</t>
  </si>
  <si>
    <t>2030.00</t>
  </si>
  <si>
    <t>2022-02-11 09:17:08</t>
  </si>
  <si>
    <t>2417439</t>
  </si>
  <si>
    <t>1319.00</t>
  </si>
  <si>
    <t>2022-02-11 09:03:32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</si>
</sst>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16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15" borderId="14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2" fillId="10" borderId="16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12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12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0" t="s">
        <v>79</v>
      </c>
      <c r="S2" s="11" t="s">
        <v>19</v>
      </c>
      <c r="T2" s="7"/>
      <c r="U2" s="10" t="s">
        <v>19</v>
      </c>
      <c r="V2" s="10" t="s">
        <v>79</v>
      </c>
      <c r="W2" s="11" t="s">
        <v>80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3</v>
      </c>
      <c r="N3" s="7" t="s">
        <v>88</v>
      </c>
      <c r="O3" s="7" t="s">
        <v>89</v>
      </c>
      <c r="P3" s="7" t="s">
        <v>78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1</v>
      </c>
      <c r="N4" s="7" t="s">
        <v>78</v>
      </c>
      <c r="O4" s="7" t="s">
        <v>78</v>
      </c>
      <c r="P4" s="7" t="s">
        <v>98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103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104</v>
      </c>
      <c r="H5" s="7" t="s">
        <v>105</v>
      </c>
      <c r="I5" s="7" t="s">
        <v>75</v>
      </c>
      <c r="J5" s="7" t="s">
        <v>2</v>
      </c>
      <c r="K5" s="7" t="s">
        <v>106</v>
      </c>
      <c r="L5" s="7">
        <v>1</v>
      </c>
      <c r="M5" s="7">
        <v>1</v>
      </c>
      <c r="N5" s="7" t="s">
        <v>78</v>
      </c>
      <c r="O5" s="7" t="s">
        <v>78</v>
      </c>
      <c r="P5" s="7" t="s">
        <v>98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111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112</v>
      </c>
      <c r="H6" s="7" t="s">
        <v>113</v>
      </c>
      <c r="I6" s="7" t="s">
        <v>75</v>
      </c>
      <c r="J6" s="7" t="s">
        <v>2</v>
      </c>
      <c r="K6" s="7" t="s">
        <v>114</v>
      </c>
      <c r="L6" s="7">
        <v>1</v>
      </c>
      <c r="M6" s="7">
        <v>1</v>
      </c>
      <c r="N6" s="7" t="s">
        <v>88</v>
      </c>
      <c r="O6" s="7" t="s">
        <v>98</v>
      </c>
      <c r="P6" s="7" t="s">
        <v>115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120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121</v>
      </c>
      <c r="H7" s="7" t="s">
        <v>122</v>
      </c>
      <c r="I7" s="7" t="s">
        <v>75</v>
      </c>
      <c r="J7" s="7" t="s">
        <v>2</v>
      </c>
      <c r="K7" s="7" t="s">
        <v>123</v>
      </c>
      <c r="L7" s="7">
        <v>1</v>
      </c>
      <c r="M7" s="7">
        <v>7</v>
      </c>
      <c r="N7" s="7" t="s">
        <v>88</v>
      </c>
      <c r="O7" s="7" t="s">
        <v>88</v>
      </c>
      <c r="P7" s="7" t="s">
        <v>124</v>
      </c>
      <c r="Q7" s="7"/>
      <c r="R7" s="10" t="s">
        <v>125</v>
      </c>
      <c r="S7" s="11" t="s">
        <v>19</v>
      </c>
      <c r="T7" s="7"/>
      <c r="U7" s="10" t="s">
        <v>19</v>
      </c>
      <c r="V7" s="10" t="s">
        <v>125</v>
      </c>
      <c r="W7" s="11" t="s">
        <v>126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129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130</v>
      </c>
      <c r="H8" s="7" t="s">
        <v>131</v>
      </c>
      <c r="I8" s="7" t="s">
        <v>75</v>
      </c>
      <c r="J8" s="7" t="s">
        <v>2</v>
      </c>
      <c r="K8" s="7" t="s">
        <v>132</v>
      </c>
      <c r="L8" s="7">
        <v>1</v>
      </c>
      <c r="M8" s="7">
        <v>1</v>
      </c>
      <c r="N8" s="7" t="s">
        <v>115</v>
      </c>
      <c r="O8" s="7" t="s">
        <v>115</v>
      </c>
      <c r="P8" s="7" t="s">
        <v>124</v>
      </c>
      <c r="Q8" s="7"/>
      <c r="R8" s="10" t="s">
        <v>133</v>
      </c>
      <c r="S8" s="11" t="s">
        <v>19</v>
      </c>
      <c r="T8" s="7"/>
      <c r="U8" s="10" t="s">
        <v>19</v>
      </c>
      <c r="V8" s="10" t="s">
        <v>133</v>
      </c>
      <c r="W8" s="11" t="s">
        <v>134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137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138</v>
      </c>
      <c r="H9" s="7" t="s">
        <v>139</v>
      </c>
      <c r="I9" s="7" t="s">
        <v>75</v>
      </c>
      <c r="J9" s="7" t="s">
        <v>2</v>
      </c>
      <c r="K9" s="7" t="s">
        <v>140</v>
      </c>
      <c r="L9" s="7">
        <v>1</v>
      </c>
      <c r="M9" s="7">
        <v>1</v>
      </c>
      <c r="N9" s="7" t="s">
        <v>115</v>
      </c>
      <c r="O9" s="7" t="s">
        <v>115</v>
      </c>
      <c r="P9" s="7" t="s">
        <v>124</v>
      </c>
      <c r="Q9" s="7"/>
      <c r="R9" s="10" t="s">
        <v>141</v>
      </c>
      <c r="S9" s="11" t="s">
        <v>19</v>
      </c>
      <c r="T9" s="7"/>
      <c r="U9" s="10" t="s">
        <v>19</v>
      </c>
      <c r="V9" s="10" t="s">
        <v>141</v>
      </c>
      <c r="W9" s="11" t="s">
        <v>142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145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146</v>
      </c>
      <c r="H10" s="7" t="s">
        <v>147</v>
      </c>
      <c r="I10" s="7" t="s">
        <v>75</v>
      </c>
      <c r="J10" s="7" t="s">
        <v>2</v>
      </c>
      <c r="K10" s="7" t="s">
        <v>148</v>
      </c>
      <c r="L10" s="7">
        <v>1</v>
      </c>
      <c r="M10" s="7">
        <v>1</v>
      </c>
      <c r="N10" s="7" t="s">
        <v>115</v>
      </c>
      <c r="O10" s="7" t="s">
        <v>115</v>
      </c>
      <c r="P10" s="7" t="s">
        <v>124</v>
      </c>
      <c r="Q10" s="7"/>
      <c r="R10" s="10" t="s">
        <v>149</v>
      </c>
      <c r="S10" s="11" t="s">
        <v>19</v>
      </c>
      <c r="T10" s="7"/>
      <c r="U10" s="10" t="s">
        <v>19</v>
      </c>
      <c r="V10" s="10" t="s">
        <v>149</v>
      </c>
      <c r="W10" s="11" t="s">
        <v>150</v>
      </c>
      <c r="X10" s="11" t="s">
        <v>19</v>
      </c>
      <c r="Y10" s="10" t="s">
        <v>19</v>
      </c>
      <c r="Z10" s="11" t="s">
        <v>19</v>
      </c>
      <c r="AA10" s="13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153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154</v>
      </c>
      <c r="H11" s="7" t="s">
        <v>155</v>
      </c>
      <c r="I11" s="7" t="s">
        <v>75</v>
      </c>
      <c r="J11" s="7" t="s">
        <v>2</v>
      </c>
      <c r="K11" s="7" t="s">
        <v>156</v>
      </c>
      <c r="L11" s="7">
        <v>1</v>
      </c>
      <c r="M11" s="7">
        <v>1</v>
      </c>
      <c r="N11" s="7" t="s">
        <v>115</v>
      </c>
      <c r="O11" s="7" t="s">
        <v>115</v>
      </c>
      <c r="P11" s="7" t="s">
        <v>124</v>
      </c>
      <c r="Q11" s="7"/>
      <c r="R11" s="10" t="s">
        <v>157</v>
      </c>
      <c r="S11" s="11" t="s">
        <v>19</v>
      </c>
      <c r="T11" s="7"/>
      <c r="U11" s="10" t="s">
        <v>19</v>
      </c>
      <c r="V11" s="10" t="s">
        <v>157</v>
      </c>
      <c r="W11" s="11" t="s">
        <v>158</v>
      </c>
      <c r="X11" s="11" t="s">
        <v>19</v>
      </c>
      <c r="Y11" s="10" t="s">
        <v>19</v>
      </c>
      <c r="Z11" s="11" t="s">
        <v>19</v>
      </c>
      <c r="AA11" s="13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161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162</v>
      </c>
      <c r="H12" s="7" t="s">
        <v>163</v>
      </c>
      <c r="I12" s="7" t="s">
        <v>75</v>
      </c>
      <c r="J12" s="7" t="s">
        <v>2</v>
      </c>
      <c r="K12" s="7" t="s">
        <v>164</v>
      </c>
      <c r="L12" s="7">
        <v>1</v>
      </c>
      <c r="M12" s="7">
        <v>2</v>
      </c>
      <c r="N12" s="7" t="s">
        <v>115</v>
      </c>
      <c r="O12" s="7" t="s">
        <v>124</v>
      </c>
      <c r="P12" s="7" t="s">
        <v>165</v>
      </c>
      <c r="Q12" s="7"/>
      <c r="R12" s="10" t="s">
        <v>166</v>
      </c>
      <c r="S12" s="11" t="s">
        <v>19</v>
      </c>
      <c r="T12" s="7"/>
      <c r="U12" s="10" t="s">
        <v>19</v>
      </c>
      <c r="V12" s="10" t="s">
        <v>166</v>
      </c>
      <c r="W12" s="11" t="s">
        <v>167</v>
      </c>
      <c r="X12" s="11" t="s">
        <v>19</v>
      </c>
      <c r="Y12" s="10" t="s">
        <v>19</v>
      </c>
      <c r="Z12" s="11" t="s">
        <v>19</v>
      </c>
      <c r="AA12" s="13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170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171</v>
      </c>
      <c r="H13" s="7" t="s">
        <v>172</v>
      </c>
      <c r="I13" s="7" t="s">
        <v>75</v>
      </c>
      <c r="J13" s="7" t="s">
        <v>2</v>
      </c>
      <c r="K13" s="7" t="s">
        <v>173</v>
      </c>
      <c r="L13" s="7">
        <v>1</v>
      </c>
      <c r="M13" s="7">
        <v>1</v>
      </c>
      <c r="N13" s="7" t="s">
        <v>174</v>
      </c>
      <c r="O13" s="7" t="s">
        <v>174</v>
      </c>
      <c r="P13" s="7" t="s">
        <v>165</v>
      </c>
      <c r="Q13" s="7"/>
      <c r="R13" s="10" t="s">
        <v>175</v>
      </c>
      <c r="S13" s="11" t="s">
        <v>19</v>
      </c>
      <c r="T13" s="7"/>
      <c r="U13" s="10" t="s">
        <v>19</v>
      </c>
      <c r="V13" s="10" t="s">
        <v>175</v>
      </c>
      <c r="W13" s="11" t="s">
        <v>150</v>
      </c>
      <c r="X13" s="11" t="s">
        <v>19</v>
      </c>
      <c r="Y13" s="10" t="s">
        <v>19</v>
      </c>
      <c r="Z13" s="11" t="s">
        <v>19</v>
      </c>
      <c r="AA13" s="13" t="s">
        <v>19</v>
      </c>
      <c r="AB13" t="s">
        <v>19</v>
      </c>
      <c r="AC13" t="s">
        <v>176</v>
      </c>
      <c r="AD13" t="s">
        <v>6</v>
      </c>
      <c r="AE13" t="s">
        <v>82</v>
      </c>
      <c r="AF13" t="s">
        <v>83</v>
      </c>
      <c r="AG13" t="s">
        <v>71</v>
      </c>
      <c r="AH13" t="s">
        <v>19</v>
      </c>
    </row>
    <row r="14" customHeight="1" spans="1:32">
      <c r="A14" s="9" t="s">
        <v>177</v>
      </c>
      <c r="B14" s="9"/>
      <c r="C14" s="9" t="s">
        <v>178</v>
      </c>
      <c r="D14" s="9"/>
      <c r="E14" s="9"/>
      <c r="F14" s="9"/>
      <c r="G14" s="9" t="s">
        <v>178</v>
      </c>
      <c r="H14" s="9" t="s">
        <v>178</v>
      </c>
      <c r="I14" s="9" t="s">
        <v>178</v>
      </c>
      <c r="J14" s="9" t="s">
        <v>178</v>
      </c>
      <c r="K14" s="9" t="s">
        <v>178</v>
      </c>
      <c r="L14" s="9" t="s">
        <v>178</v>
      </c>
      <c r="M14" s="9" t="s">
        <v>178</v>
      </c>
      <c r="N14" s="9" t="s">
        <v>178</v>
      </c>
      <c r="O14" s="9" t="s">
        <v>178</v>
      </c>
      <c r="P14" s="9" t="s">
        <v>178</v>
      </c>
      <c r="Q14" s="9"/>
      <c r="R14" s="12" t="s">
        <v>20</v>
      </c>
      <c r="S14" s="12" t="s">
        <v>19</v>
      </c>
      <c r="T14" s="9" t="s">
        <v>178</v>
      </c>
      <c r="U14" s="12"/>
      <c r="V14" s="12" t="s">
        <v>20</v>
      </c>
      <c r="W14" s="12" t="s">
        <v>21</v>
      </c>
      <c r="X14" s="12"/>
      <c r="Y14" s="12"/>
      <c r="Z14" s="12"/>
      <c r="AA14" s="9"/>
      <c r="AB14" s="12"/>
      <c r="AC14" s="9"/>
      <c r="AD14" s="9" t="s">
        <v>178</v>
      </c>
      <c r="AE14" s="9"/>
      <c r="AF14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179</v>
      </c>
      <c r="B1" s="4" t="s">
        <v>180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181</v>
      </c>
      <c r="H1" s="4" t="s">
        <v>182</v>
      </c>
      <c r="I1" s="4" t="s">
        <v>13</v>
      </c>
      <c r="J1" s="4" t="s">
        <v>17</v>
      </c>
      <c r="K1" s="4" t="s">
        <v>18</v>
      </c>
      <c r="L1" s="8" t="s">
        <v>183</v>
      </c>
      <c r="M1" s="4" t="s">
        <v>184</v>
      </c>
      <c r="N1" s="4" t="s">
        <v>185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186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A19" sqref="A19:C2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187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376</v>
      </c>
      <c r="E2" t="str">
        <f>VLOOKUP(A2,HOP!A:L,12,0)</f>
        <v>376.00</v>
      </c>
      <c r="F2" t="str">
        <f>VLOOKUP(A2,HOP!A:C,3,0)</f>
        <v>2419044</v>
      </c>
      <c r="G2">
        <f>D2-E2</f>
        <v>0</v>
      </c>
      <c r="H2" t="str">
        <f>$H$1&amp;F2</f>
        <v>，2419044</v>
      </c>
      <c r="I2" t="str">
        <f>VLOOKUP(A2,HOP!A:T,20,0)</f>
        <v>直连</v>
      </c>
    </row>
    <row r="3" ht="14.25" customHeight="1" spans="1:9">
      <c r="A3" s="6" t="s">
        <v>84</v>
      </c>
      <c r="B3" s="7" t="s">
        <v>89</v>
      </c>
      <c r="C3" s="7" t="s">
        <v>78</v>
      </c>
      <c r="D3" s="3">
        <v>420</v>
      </c>
      <c r="E3" t="str">
        <f>VLOOKUP(A3,HOP!A:L,12,0)</f>
        <v>420.00</v>
      </c>
      <c r="F3" t="str">
        <f>VLOOKUP(A3,HOP!A:C,3,0)</f>
        <v>2417569</v>
      </c>
      <c r="G3">
        <f t="shared" ref="G3:G13" si="0">D3-E3</f>
        <v>0</v>
      </c>
      <c r="H3" t="str">
        <f t="shared" ref="H3:H13" si="1">$H$1&amp;F3</f>
        <v>，2417569</v>
      </c>
      <c r="I3" t="str">
        <f>VLOOKUP(A3,HOP!A:T,20,0)</f>
        <v>直连</v>
      </c>
    </row>
    <row r="4" ht="14.25" customHeight="1" spans="1:9">
      <c r="A4" s="6" t="s">
        <v>94</v>
      </c>
      <c r="B4" s="7" t="s">
        <v>78</v>
      </c>
      <c r="C4" s="7" t="s">
        <v>98</v>
      </c>
      <c r="D4" s="3">
        <v>108</v>
      </c>
      <c r="E4" t="str">
        <f>VLOOKUP(A4,HOP!A:L,12,0)</f>
        <v>108.00</v>
      </c>
      <c r="F4" t="str">
        <f>VLOOKUP(A4,HOP!A:C,3,0)</f>
        <v>2419533</v>
      </c>
      <c r="G4">
        <f t="shared" si="0"/>
        <v>0</v>
      </c>
      <c r="H4" t="str">
        <f t="shared" si="1"/>
        <v>，2419533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78</v>
      </c>
      <c r="C5" s="7" t="s">
        <v>98</v>
      </c>
      <c r="D5" s="3">
        <v>253</v>
      </c>
      <c r="E5" t="str">
        <f>VLOOKUP(A5,HOP!A:L,12,0)</f>
        <v>253.00</v>
      </c>
      <c r="F5" t="str">
        <f>VLOOKUP(A5,HOP!A:C,3,0)</f>
        <v>2419546</v>
      </c>
      <c r="G5">
        <f t="shared" si="0"/>
        <v>0</v>
      </c>
      <c r="H5" t="str">
        <f t="shared" si="1"/>
        <v>，2419546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98</v>
      </c>
      <c r="C6" s="7" t="s">
        <v>115</v>
      </c>
      <c r="D6" s="3">
        <v>1319</v>
      </c>
      <c r="E6" t="str">
        <f>VLOOKUP(A6,HOP!A:L,12,0)</f>
        <v>1319.00</v>
      </c>
      <c r="F6" t="str">
        <f>VLOOKUP(A6,HOP!A:C,3,0)</f>
        <v>2417439</v>
      </c>
      <c r="G6">
        <f t="shared" si="0"/>
        <v>0</v>
      </c>
      <c r="H6" t="str">
        <f t="shared" si="1"/>
        <v>，2417439</v>
      </c>
      <c r="I6" t="str">
        <f>VLOOKUP(A6,HOP!A:T,20,0)</f>
        <v>直连</v>
      </c>
    </row>
    <row r="7" ht="14.25" customHeight="1" spans="1:9">
      <c r="A7" s="6" t="s">
        <v>120</v>
      </c>
      <c r="B7" s="7" t="s">
        <v>88</v>
      </c>
      <c r="C7" s="7" t="s">
        <v>124</v>
      </c>
      <c r="D7" s="3">
        <v>2030</v>
      </c>
      <c r="E7" t="str">
        <f>VLOOKUP(A7,HOP!A:L,12,0)</f>
        <v>2030.00</v>
      </c>
      <c r="F7" t="str">
        <f>VLOOKUP(A7,HOP!A:C,3,0)</f>
        <v>2417467</v>
      </c>
      <c r="G7">
        <f t="shared" si="0"/>
        <v>0</v>
      </c>
      <c r="H7" t="str">
        <f t="shared" si="1"/>
        <v>，2417467</v>
      </c>
      <c r="I7" t="str">
        <f>VLOOKUP(A7,HOP!A:T,20,0)</f>
        <v>直连</v>
      </c>
    </row>
    <row r="8" ht="14.25" customHeight="1" spans="1:9">
      <c r="A8" s="6" t="s">
        <v>129</v>
      </c>
      <c r="B8" s="7" t="s">
        <v>115</v>
      </c>
      <c r="C8" s="7" t="s">
        <v>124</v>
      </c>
      <c r="D8" s="3">
        <v>173</v>
      </c>
      <c r="E8" t="str">
        <f>VLOOKUP(A8,HOP!A:L,12,0)</f>
        <v>173.00</v>
      </c>
      <c r="F8" t="str">
        <f>VLOOKUP(A8,HOP!A:C,3,0)</f>
        <v>2420819</v>
      </c>
      <c r="G8">
        <f t="shared" si="0"/>
        <v>0</v>
      </c>
      <c r="H8" t="str">
        <f t="shared" si="1"/>
        <v>，2420819</v>
      </c>
      <c r="I8" t="str">
        <f>VLOOKUP(A8,HOP!A:T,20,0)</f>
        <v>直连</v>
      </c>
    </row>
    <row r="9" ht="14.25" customHeight="1" spans="1:9">
      <c r="A9" s="6" t="s">
        <v>137</v>
      </c>
      <c r="B9" s="7" t="s">
        <v>115</v>
      </c>
      <c r="C9" s="7" t="s">
        <v>124</v>
      </c>
      <c r="D9" s="3">
        <v>103</v>
      </c>
      <c r="E9" t="str">
        <f>VLOOKUP(A9,HOP!A:L,12,0)</f>
        <v>103.00</v>
      </c>
      <c r="F9" t="str">
        <f>VLOOKUP(A9,HOP!A:C,3,0)</f>
        <v>2420902</v>
      </c>
      <c r="G9">
        <f t="shared" si="0"/>
        <v>0</v>
      </c>
      <c r="H9" t="str">
        <f t="shared" si="1"/>
        <v>，2420902</v>
      </c>
      <c r="I9" t="str">
        <f>VLOOKUP(A9,HOP!A:T,20,0)</f>
        <v>直连</v>
      </c>
    </row>
    <row r="10" ht="14.25" customHeight="1" spans="1:10">
      <c r="A10" s="42" t="s">
        <v>145</v>
      </c>
      <c r="B10" s="7" t="s">
        <v>115</v>
      </c>
      <c r="C10" s="7" t="s">
        <v>124</v>
      </c>
      <c r="D10" s="3">
        <v>116</v>
      </c>
      <c r="E10" t="e">
        <f>VLOOKUP(A10,HOP!A:L,12,0)</f>
        <v>#N/A</v>
      </c>
      <c r="F10">
        <v>2420935</v>
      </c>
      <c r="G10" t="e">
        <f t="shared" si="0"/>
        <v>#N/A</v>
      </c>
      <c r="H10" t="str">
        <f t="shared" si="1"/>
        <v>，2420935</v>
      </c>
      <c r="I10" t="e">
        <f>VLOOKUP(A10,HOP!A:T,20,0)</f>
        <v>#N/A</v>
      </c>
      <c r="J10" t="s">
        <v>188</v>
      </c>
    </row>
    <row r="11" ht="14.25" customHeight="1" spans="1:9">
      <c r="A11" s="6" t="s">
        <v>153</v>
      </c>
      <c r="B11" s="7" t="s">
        <v>115</v>
      </c>
      <c r="C11" s="7" t="s">
        <v>124</v>
      </c>
      <c r="D11" s="3">
        <v>151</v>
      </c>
      <c r="E11" t="str">
        <f>VLOOKUP(A11,HOP!A:L,12,0)</f>
        <v>151.00</v>
      </c>
      <c r="F11" t="str">
        <f>VLOOKUP(A11,HOP!A:C,3,0)</f>
        <v>2420888</v>
      </c>
      <c r="G11">
        <f t="shared" si="0"/>
        <v>0</v>
      </c>
      <c r="H11" t="str">
        <f t="shared" si="1"/>
        <v>，2420888</v>
      </c>
      <c r="I11" t="str">
        <f>VLOOKUP(A11,HOP!A:T,20,0)</f>
        <v>直连</v>
      </c>
    </row>
    <row r="12" ht="14.25" customHeight="1" spans="1:9">
      <c r="A12" s="6" t="s">
        <v>161</v>
      </c>
      <c r="B12" s="7" t="s">
        <v>124</v>
      </c>
      <c r="C12" s="7" t="s">
        <v>165</v>
      </c>
      <c r="D12" s="3">
        <v>226</v>
      </c>
      <c r="E12" t="str">
        <f>VLOOKUP(A12,HOP!A:L,12,0)</f>
        <v>226.00</v>
      </c>
      <c r="F12" t="str">
        <f>VLOOKUP(A12,HOP!A:C,3,0)</f>
        <v>2420696</v>
      </c>
      <c r="G12">
        <f t="shared" si="0"/>
        <v>0</v>
      </c>
      <c r="H12" t="str">
        <f t="shared" si="1"/>
        <v>，2420696</v>
      </c>
      <c r="I12" t="str">
        <f>VLOOKUP(A12,HOP!A:T,20,0)</f>
        <v>直连</v>
      </c>
    </row>
    <row r="13" ht="14.25" customHeight="1" spans="1:9">
      <c r="A13" s="6" t="s">
        <v>170</v>
      </c>
      <c r="B13" s="7" t="s">
        <v>174</v>
      </c>
      <c r="C13" s="7" t="s">
        <v>165</v>
      </c>
      <c r="D13" s="3">
        <v>120</v>
      </c>
      <c r="E13" t="str">
        <f>VLOOKUP(A13,HOP!A:L,12,0)</f>
        <v>120.00</v>
      </c>
      <c r="F13" t="str">
        <f>VLOOKUP(A13,HOP!A:C,3,0)</f>
        <v>2425132</v>
      </c>
      <c r="G13">
        <f t="shared" si="0"/>
        <v>0</v>
      </c>
      <c r="H13" t="str">
        <f t="shared" si="1"/>
        <v>，2425132</v>
      </c>
      <c r="I13" t="str">
        <f>VLOOKUP(A13,HOP!A:T,20,0)</f>
        <v>直连</v>
      </c>
    </row>
    <row r="15" spans="4:4">
      <c r="D15" s="3">
        <f>SUM(D2:D14)</f>
        <v>5395</v>
      </c>
    </row>
    <row r="19" spans="1:3">
      <c r="A19" t="s">
        <v>189</v>
      </c>
      <c r="C19">
        <v>5279</v>
      </c>
    </row>
    <row r="20" spans="1:3">
      <c r="A20" t="s">
        <v>190</v>
      </c>
      <c r="C20">
        <v>116</v>
      </c>
    </row>
    <row r="21" spans="1:3">
      <c r="A21" s="5" t="s">
        <v>191</v>
      </c>
      <c r="C21">
        <f>SUM(C19:C20)</f>
        <v>5395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192</v>
      </c>
      <c r="B1" s="2" t="s">
        <v>193</v>
      </c>
      <c r="C1" s="2" t="s">
        <v>194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195</v>
      </c>
      <c r="I1" s="2" t="s">
        <v>196</v>
      </c>
      <c r="J1" s="2" t="s">
        <v>197</v>
      </c>
      <c r="K1" s="2" t="s">
        <v>198</v>
      </c>
      <c r="L1" s="2" t="s">
        <v>199</v>
      </c>
      <c r="M1" s="2" t="s">
        <v>200</v>
      </c>
      <c r="N1" s="2" t="s">
        <v>201</v>
      </c>
      <c r="O1" s="2" t="s">
        <v>202</v>
      </c>
      <c r="P1" s="2" t="s">
        <v>203</v>
      </c>
      <c r="Q1" s="2" t="s">
        <v>204</v>
      </c>
      <c r="R1" s="2" t="s">
        <v>205</v>
      </c>
      <c r="S1" s="2" t="s">
        <v>206</v>
      </c>
      <c r="T1" s="2" t="s">
        <v>207</v>
      </c>
    </row>
    <row r="2" s="1" customFormat="1" spans="1:20">
      <c r="A2" s="1" t="s">
        <v>170</v>
      </c>
      <c r="B2" s="1" t="s">
        <v>174</v>
      </c>
      <c r="C2" s="1" t="s">
        <v>208</v>
      </c>
      <c r="D2" s="1" t="s">
        <v>209</v>
      </c>
      <c r="E2" s="1" t="s">
        <v>173</v>
      </c>
      <c r="F2" s="1" t="s">
        <v>174</v>
      </c>
      <c r="G2" s="1" t="s">
        <v>165</v>
      </c>
      <c r="H2" s="1" t="s">
        <v>210</v>
      </c>
      <c r="I2" s="1" t="s">
        <v>211</v>
      </c>
      <c r="J2" s="1" t="s">
        <v>212</v>
      </c>
      <c r="K2" s="1" t="s">
        <v>211</v>
      </c>
      <c r="L2" s="1" t="s">
        <v>211</v>
      </c>
      <c r="M2" s="1" t="s">
        <v>213</v>
      </c>
      <c r="N2" s="1" t="s">
        <v>213</v>
      </c>
      <c r="O2" s="1" t="s">
        <v>214</v>
      </c>
      <c r="P2" s="1" t="s">
        <v>215</v>
      </c>
      <c r="Q2" s="1" t="s">
        <v>216</v>
      </c>
      <c r="R2" s="1" t="s">
        <v>71</v>
      </c>
      <c r="S2" s="1" t="s">
        <v>217</v>
      </c>
      <c r="T2" s="1" t="s">
        <v>218</v>
      </c>
    </row>
    <row r="3" s="1" customFormat="1" spans="1:20">
      <c r="A3" s="1" t="s">
        <v>137</v>
      </c>
      <c r="B3" s="1" t="s">
        <v>115</v>
      </c>
      <c r="C3" s="1" t="s">
        <v>219</v>
      </c>
      <c r="D3" s="1" t="s">
        <v>139</v>
      </c>
      <c r="E3" s="1" t="s">
        <v>140</v>
      </c>
      <c r="F3" s="1" t="s">
        <v>115</v>
      </c>
      <c r="G3" s="1" t="s">
        <v>124</v>
      </c>
      <c r="H3" s="1" t="s">
        <v>210</v>
      </c>
      <c r="I3" s="1" t="s">
        <v>220</v>
      </c>
      <c r="J3" s="1" t="s">
        <v>212</v>
      </c>
      <c r="K3" s="1" t="s">
        <v>220</v>
      </c>
      <c r="L3" s="1" t="s">
        <v>220</v>
      </c>
      <c r="M3" s="1" t="s">
        <v>213</v>
      </c>
      <c r="N3" s="1" t="s">
        <v>213</v>
      </c>
      <c r="O3" s="1" t="s">
        <v>214</v>
      </c>
      <c r="P3" s="1" t="s">
        <v>215</v>
      </c>
      <c r="Q3" s="1" t="s">
        <v>221</v>
      </c>
      <c r="R3" s="1" t="s">
        <v>71</v>
      </c>
      <c r="S3" s="1" t="s">
        <v>217</v>
      </c>
      <c r="T3" s="1" t="s">
        <v>218</v>
      </c>
    </row>
    <row r="4" s="1" customFormat="1" spans="1:20">
      <c r="A4" s="1" t="s">
        <v>153</v>
      </c>
      <c r="B4" s="1" t="s">
        <v>115</v>
      </c>
      <c r="C4" s="1" t="s">
        <v>222</v>
      </c>
      <c r="D4" s="1" t="s">
        <v>223</v>
      </c>
      <c r="E4" s="1" t="s">
        <v>156</v>
      </c>
      <c r="F4" s="1" t="s">
        <v>115</v>
      </c>
      <c r="G4" s="1" t="s">
        <v>124</v>
      </c>
      <c r="H4" s="1" t="s">
        <v>210</v>
      </c>
      <c r="I4" s="1" t="s">
        <v>224</v>
      </c>
      <c r="J4" s="1" t="s">
        <v>212</v>
      </c>
      <c r="K4" s="1" t="s">
        <v>224</v>
      </c>
      <c r="L4" s="1" t="s">
        <v>224</v>
      </c>
      <c r="M4" s="1" t="s">
        <v>213</v>
      </c>
      <c r="N4" s="1" t="s">
        <v>213</v>
      </c>
      <c r="O4" s="1" t="s">
        <v>214</v>
      </c>
      <c r="P4" s="1" t="s">
        <v>215</v>
      </c>
      <c r="Q4" s="1" t="s">
        <v>225</v>
      </c>
      <c r="R4" s="1" t="s">
        <v>71</v>
      </c>
      <c r="S4" s="1" t="s">
        <v>217</v>
      </c>
      <c r="T4" s="1" t="s">
        <v>218</v>
      </c>
    </row>
    <row r="5" s="1" customFormat="1" spans="1:20">
      <c r="A5" s="1" t="s">
        <v>129</v>
      </c>
      <c r="B5" s="1" t="s">
        <v>115</v>
      </c>
      <c r="C5" s="1" t="s">
        <v>226</v>
      </c>
      <c r="D5" s="1" t="s">
        <v>227</v>
      </c>
      <c r="E5" s="1" t="s">
        <v>132</v>
      </c>
      <c r="F5" s="1" t="s">
        <v>115</v>
      </c>
      <c r="G5" s="1" t="s">
        <v>124</v>
      </c>
      <c r="H5" s="1" t="s">
        <v>210</v>
      </c>
      <c r="I5" s="1" t="s">
        <v>228</v>
      </c>
      <c r="J5" s="1" t="s">
        <v>212</v>
      </c>
      <c r="K5" s="1" t="s">
        <v>228</v>
      </c>
      <c r="L5" s="1" t="s">
        <v>228</v>
      </c>
      <c r="M5" s="1" t="s">
        <v>213</v>
      </c>
      <c r="N5" s="1" t="s">
        <v>213</v>
      </c>
      <c r="O5" s="1" t="s">
        <v>214</v>
      </c>
      <c r="P5" s="1" t="s">
        <v>215</v>
      </c>
      <c r="Q5" s="1" t="s">
        <v>229</v>
      </c>
      <c r="R5" s="1" t="s">
        <v>71</v>
      </c>
      <c r="S5" s="1" t="s">
        <v>217</v>
      </c>
      <c r="T5" s="1" t="s">
        <v>218</v>
      </c>
    </row>
    <row r="6" s="1" customFormat="1" spans="1:20">
      <c r="A6" s="1" t="s">
        <v>161</v>
      </c>
      <c r="B6" s="1" t="s">
        <v>115</v>
      </c>
      <c r="C6" s="1" t="s">
        <v>230</v>
      </c>
      <c r="D6" s="1" t="s">
        <v>231</v>
      </c>
      <c r="E6" s="1" t="s">
        <v>164</v>
      </c>
      <c r="F6" s="1" t="s">
        <v>124</v>
      </c>
      <c r="G6" s="1" t="s">
        <v>165</v>
      </c>
      <c r="H6" s="1" t="s">
        <v>210</v>
      </c>
      <c r="I6" s="1" t="s">
        <v>232</v>
      </c>
      <c r="J6" s="1" t="s">
        <v>212</v>
      </c>
      <c r="K6" s="1" t="s">
        <v>232</v>
      </c>
      <c r="L6" s="1" t="s">
        <v>232</v>
      </c>
      <c r="M6" s="1" t="s">
        <v>213</v>
      </c>
      <c r="N6" s="1" t="s">
        <v>213</v>
      </c>
      <c r="O6" s="1" t="s">
        <v>214</v>
      </c>
      <c r="P6" s="1" t="s">
        <v>215</v>
      </c>
      <c r="Q6" s="1" t="s">
        <v>233</v>
      </c>
      <c r="R6" s="1" t="s">
        <v>71</v>
      </c>
      <c r="S6" s="1" t="s">
        <v>217</v>
      </c>
      <c r="T6" s="1" t="s">
        <v>218</v>
      </c>
    </row>
    <row r="7" s="1" customFormat="1" spans="1:20">
      <c r="A7" s="1" t="s">
        <v>103</v>
      </c>
      <c r="B7" s="1" t="s">
        <v>78</v>
      </c>
      <c r="C7" s="1" t="s">
        <v>234</v>
      </c>
      <c r="D7" s="1" t="s">
        <v>105</v>
      </c>
      <c r="E7" s="1" t="s">
        <v>106</v>
      </c>
      <c r="F7" s="1" t="s">
        <v>78</v>
      </c>
      <c r="G7" s="1" t="s">
        <v>98</v>
      </c>
      <c r="H7" s="1" t="s">
        <v>210</v>
      </c>
      <c r="I7" s="1" t="s">
        <v>235</v>
      </c>
      <c r="J7" s="1" t="s">
        <v>212</v>
      </c>
      <c r="K7" s="1" t="s">
        <v>235</v>
      </c>
      <c r="L7" s="1" t="s">
        <v>235</v>
      </c>
      <c r="M7" s="1" t="s">
        <v>213</v>
      </c>
      <c r="N7" s="1" t="s">
        <v>213</v>
      </c>
      <c r="O7" s="1" t="s">
        <v>214</v>
      </c>
      <c r="P7" s="1" t="s">
        <v>215</v>
      </c>
      <c r="Q7" s="1" t="s">
        <v>236</v>
      </c>
      <c r="R7" s="1" t="s">
        <v>71</v>
      </c>
      <c r="S7" s="1" t="s">
        <v>217</v>
      </c>
      <c r="T7" s="1" t="s">
        <v>218</v>
      </c>
    </row>
    <row r="8" s="1" customFormat="1" spans="1:20">
      <c r="A8" s="1" t="s">
        <v>94</v>
      </c>
      <c r="B8" s="1" t="s">
        <v>78</v>
      </c>
      <c r="C8" s="1" t="s">
        <v>237</v>
      </c>
      <c r="D8" s="1" t="s">
        <v>96</v>
      </c>
      <c r="E8" s="1" t="s">
        <v>97</v>
      </c>
      <c r="F8" s="1" t="s">
        <v>78</v>
      </c>
      <c r="G8" s="1" t="s">
        <v>98</v>
      </c>
      <c r="H8" s="1" t="s">
        <v>210</v>
      </c>
      <c r="I8" s="1" t="s">
        <v>238</v>
      </c>
      <c r="J8" s="1" t="s">
        <v>212</v>
      </c>
      <c r="K8" s="1" t="s">
        <v>238</v>
      </c>
      <c r="L8" s="1" t="s">
        <v>238</v>
      </c>
      <c r="M8" s="1" t="s">
        <v>213</v>
      </c>
      <c r="N8" s="1" t="s">
        <v>213</v>
      </c>
      <c r="O8" s="1" t="s">
        <v>214</v>
      </c>
      <c r="P8" s="1" t="s">
        <v>215</v>
      </c>
      <c r="Q8" s="1" t="s">
        <v>239</v>
      </c>
      <c r="R8" s="1" t="s">
        <v>71</v>
      </c>
      <c r="S8" s="1" t="s">
        <v>217</v>
      </c>
      <c r="T8" s="1" t="s">
        <v>218</v>
      </c>
    </row>
    <row r="9" s="1" customFormat="1" spans="1:20">
      <c r="A9" s="1" t="s">
        <v>69</v>
      </c>
      <c r="B9" s="1" t="s">
        <v>77</v>
      </c>
      <c r="C9" s="1" t="s">
        <v>240</v>
      </c>
      <c r="D9" s="1" t="s">
        <v>74</v>
      </c>
      <c r="E9" s="1" t="s">
        <v>76</v>
      </c>
      <c r="F9" s="1" t="s">
        <v>77</v>
      </c>
      <c r="G9" s="1" t="s">
        <v>78</v>
      </c>
      <c r="H9" s="1" t="s">
        <v>210</v>
      </c>
      <c r="I9" s="1" t="s">
        <v>241</v>
      </c>
      <c r="J9" s="1" t="s">
        <v>212</v>
      </c>
      <c r="K9" s="1" t="s">
        <v>241</v>
      </c>
      <c r="L9" s="1" t="s">
        <v>241</v>
      </c>
      <c r="M9" s="1" t="s">
        <v>213</v>
      </c>
      <c r="N9" s="1" t="s">
        <v>213</v>
      </c>
      <c r="O9" s="1" t="s">
        <v>214</v>
      </c>
      <c r="P9" s="1" t="s">
        <v>215</v>
      </c>
      <c r="Q9" s="1" t="s">
        <v>242</v>
      </c>
      <c r="R9" s="1" t="s">
        <v>71</v>
      </c>
      <c r="S9" s="1" t="s">
        <v>217</v>
      </c>
      <c r="T9" s="1" t="s">
        <v>218</v>
      </c>
    </row>
    <row r="10" s="1" customFormat="1" spans="1:20">
      <c r="A10" s="1" t="s">
        <v>84</v>
      </c>
      <c r="B10" s="1" t="s">
        <v>88</v>
      </c>
      <c r="C10" s="1" t="s">
        <v>243</v>
      </c>
      <c r="D10" s="1" t="s">
        <v>86</v>
      </c>
      <c r="E10" s="1" t="s">
        <v>87</v>
      </c>
      <c r="F10" s="1" t="s">
        <v>89</v>
      </c>
      <c r="G10" s="1" t="s">
        <v>78</v>
      </c>
      <c r="H10" s="1" t="s">
        <v>210</v>
      </c>
      <c r="I10" s="1" t="s">
        <v>244</v>
      </c>
      <c r="J10" s="1" t="s">
        <v>212</v>
      </c>
      <c r="K10" s="1" t="s">
        <v>244</v>
      </c>
      <c r="L10" s="1" t="s">
        <v>244</v>
      </c>
      <c r="M10" s="1" t="s">
        <v>213</v>
      </c>
      <c r="N10" s="1" t="s">
        <v>213</v>
      </c>
      <c r="O10" s="1" t="s">
        <v>214</v>
      </c>
      <c r="P10" s="1" t="s">
        <v>215</v>
      </c>
      <c r="Q10" s="1" t="s">
        <v>245</v>
      </c>
      <c r="R10" s="1" t="s">
        <v>71</v>
      </c>
      <c r="S10" s="1" t="s">
        <v>217</v>
      </c>
      <c r="T10" s="1" t="s">
        <v>218</v>
      </c>
    </row>
    <row r="11" s="1" customFormat="1" spans="1:20">
      <c r="A11" s="1" t="s">
        <v>120</v>
      </c>
      <c r="B11" s="1" t="s">
        <v>88</v>
      </c>
      <c r="C11" s="1" t="s">
        <v>246</v>
      </c>
      <c r="D11" s="1" t="s">
        <v>122</v>
      </c>
      <c r="E11" s="1" t="s">
        <v>123</v>
      </c>
      <c r="F11" s="1" t="s">
        <v>88</v>
      </c>
      <c r="G11" s="1" t="s">
        <v>124</v>
      </c>
      <c r="H11" s="1" t="s">
        <v>210</v>
      </c>
      <c r="I11" s="1" t="s">
        <v>247</v>
      </c>
      <c r="J11" s="1" t="s">
        <v>212</v>
      </c>
      <c r="K11" s="1" t="s">
        <v>247</v>
      </c>
      <c r="L11" s="1" t="s">
        <v>247</v>
      </c>
      <c r="M11" s="1" t="s">
        <v>213</v>
      </c>
      <c r="N11" s="1" t="s">
        <v>213</v>
      </c>
      <c r="O11" s="1" t="s">
        <v>214</v>
      </c>
      <c r="P11" s="1" t="s">
        <v>215</v>
      </c>
      <c r="Q11" s="1" t="s">
        <v>248</v>
      </c>
      <c r="R11" s="1" t="s">
        <v>71</v>
      </c>
      <c r="S11" s="1" t="s">
        <v>217</v>
      </c>
      <c r="T11" s="1" t="s">
        <v>218</v>
      </c>
    </row>
    <row r="12" s="1" customFormat="1" spans="1:20">
      <c r="A12" s="1" t="s">
        <v>111</v>
      </c>
      <c r="B12" s="1" t="s">
        <v>88</v>
      </c>
      <c r="C12" s="1" t="s">
        <v>249</v>
      </c>
      <c r="D12" s="1" t="s">
        <v>113</v>
      </c>
      <c r="E12" s="1" t="s">
        <v>114</v>
      </c>
      <c r="F12" s="1" t="s">
        <v>98</v>
      </c>
      <c r="G12" s="1" t="s">
        <v>115</v>
      </c>
      <c r="H12" s="1" t="s">
        <v>210</v>
      </c>
      <c r="I12" s="1" t="s">
        <v>250</v>
      </c>
      <c r="J12" s="1" t="s">
        <v>212</v>
      </c>
      <c r="K12" s="1" t="s">
        <v>250</v>
      </c>
      <c r="L12" s="1" t="s">
        <v>250</v>
      </c>
      <c r="M12" s="1" t="s">
        <v>213</v>
      </c>
      <c r="N12" s="1" t="s">
        <v>213</v>
      </c>
      <c r="O12" s="1" t="s">
        <v>214</v>
      </c>
      <c r="P12" s="1" t="s">
        <v>215</v>
      </c>
      <c r="Q12" s="1" t="s">
        <v>251</v>
      </c>
      <c r="R12" s="1" t="s">
        <v>71</v>
      </c>
      <c r="S12" s="1" t="s">
        <v>217</v>
      </c>
      <c r="T12" s="1" t="s">
        <v>218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2022-02-22T03:35:48Z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13A2929E04BB4B45AA4A4F183D365054</vt:lpwstr>
  </property>
</Properties>
</file>