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<sst xmlns="http://schemas.openxmlformats.org/spreadsheetml/2006/main" count="536" uniqueCount="173">
  <si>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</si>
  <si>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</si>
  <si>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</si>
  <si>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</si>
  <si>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</si>
  <si>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</si>
  <si>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</si>
  <si>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</si>
  <si>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</si>
  <si>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</si>
  <si>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</si>
  <si>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</si>
  <si>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</si>
  <si>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</si>
  <si>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</si>
  <si>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</si>
  <si>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</si>
  <si>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</si>
  <si>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</si>
  <si>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</si>
  <si>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</si>
  <si>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</si>
  <si>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</si>
  <si>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</si>
  <si>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</si>
  <si>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17207902627	</t>
  </si>
  <si>
    <t>Ctrip</t>
  </si>
  <si>
    <t>正常</t>
  </si>
  <si>
    <t>[和平]和平热龙温泉度假村(78217595)</t>
  </si>
  <si>
    <t>标准双人房&lt;特别促销&gt;&lt;双人入住&gt;&lt;双早&gt;</t>
  </si>
  <si>
    <t>CNY</t>
  </si>
  <si>
    <t>潘铭达,杜敏君,田燕红,田燕芳,杜逸朗</t>
  </si>
  <si>
    <t>CA363220222CNY</t>
  </si>
  <si>
    <t>未提现</t>
  </si>
  <si>
    <t>携程开票</t>
  </si>
  <si>
    <t xml:space="preserve">	</t>
  </si>
  <si>
    <t xml:space="preserve">17256255909	</t>
  </si>
  <si>
    <t>二房木屋别墅&lt;限量特价&gt;&lt;四人入住&gt;&lt;早餐&gt;</t>
  </si>
  <si>
    <t>陈勇</t>
  </si>
  <si>
    <t xml:space="preserve">2410627	</t>
  </si>
  <si>
    <t xml:space="preserve">17257212739	</t>
  </si>
  <si>
    <t>[连山]清远金子山森林雪谷壮瑶度假村(82520535)</t>
  </si>
  <si>
    <t>清远金子山森林雪谷木屋&lt;特价&gt;&lt;双早&gt;&lt;新高价值日历房套餐&gt;&lt;新酒店礼盒&gt;</t>
  </si>
  <si>
    <t>谭淑冰</t>
  </si>
  <si>
    <t xml:space="preserve">17262698529	</t>
  </si>
  <si>
    <t>刘健君</t>
  </si>
  <si>
    <t xml:space="preserve">2411260	</t>
  </si>
  <si>
    <t xml:space="preserve">acknowledge	</t>
  </si>
  <si>
    <t xml:space="preserve">17272746663	</t>
  </si>
  <si>
    <t>梁志凯</t>
  </si>
  <si>
    <t xml:space="preserve">17288331568	</t>
  </si>
  <si>
    <t>[香港]香港铜锣湾利景酒店(The Charterhouse Causeway Bay)(1959504)</t>
  </si>
  <si>
    <t>高级房&lt;双人入住&gt;&lt;内宾&gt;&lt;预付&gt;&lt;无早&gt;</t>
  </si>
  <si>
    <t>FAN/WEIMIN</t>
  </si>
  <si>
    <t xml:space="preserve">2413289	</t>
  </si>
  <si>
    <t xml:space="preserve">17294749553	</t>
  </si>
  <si>
    <t>[梅州]梅州麓湖山酒店(67856423)</t>
  </si>
  <si>
    <t>标准双床房&lt;双床&gt;&lt;特惠专享&gt;&lt;双人入住&gt;&lt;日历房套餐高价值&gt;&lt;无早&gt;&lt;新酒店礼盒&gt;</t>
  </si>
  <si>
    <t>何国良</t>
  </si>
  <si>
    <t xml:space="preserve">2413633	</t>
  </si>
  <si>
    <t>取消</t>
  </si>
  <si>
    <t xml:space="preserve">17296034209	</t>
  </si>
  <si>
    <t>[英德]英德石头酒店(78167352)</t>
  </si>
  <si>
    <t>独栋私家泡池大床房&lt;双人入住&gt;&lt;双早&gt;</t>
  </si>
  <si>
    <t>冯暖情</t>
  </si>
  <si>
    <t xml:space="preserve">17296859234	</t>
  </si>
  <si>
    <t>独栋私家泡池双床房&lt;双人入住&gt;&lt;双早&gt;</t>
  </si>
  <si>
    <t>陈丽</t>
  </si>
  <si>
    <t xml:space="preserve">17296979320	</t>
  </si>
  <si>
    <t>郑焯荣</t>
  </si>
  <si>
    <t xml:space="preserve">17296982652	</t>
  </si>
  <si>
    <t>园景双人房&lt;双人入住&gt;&lt;双早&gt;</t>
  </si>
  <si>
    <t xml:space="preserve">2413936	</t>
  </si>
  <si>
    <t xml:space="preserve">17297308432	</t>
  </si>
  <si>
    <t>湖景双人房&lt;双人入住&gt;&lt;双早&gt;</t>
  </si>
  <si>
    <t>崔海</t>
  </si>
  <si>
    <t xml:space="preserve">2413973	</t>
  </si>
  <si>
    <t xml:space="preserve">17297385062	</t>
  </si>
  <si>
    <t>[佛山]宜尚酒店(佛山西樵山景区樵岭广场店)(83135943)</t>
  </si>
  <si>
    <t>宜品双床房&lt;特惠&gt;&lt;无早&gt;</t>
  </si>
  <si>
    <t>李智贤</t>
  </si>
  <si>
    <t xml:space="preserve">2413978	</t>
  </si>
  <si>
    <t xml:space="preserve">17297785190	</t>
  </si>
  <si>
    <t>谢焕裕</t>
  </si>
  <si>
    <t xml:space="preserve">2414017	</t>
  </si>
  <si>
    <t xml:space="preserve">17297790575	</t>
  </si>
  <si>
    <t>湖景大床房&lt;双人入住&gt;&lt;双早&gt;</t>
  </si>
  <si>
    <t>李丹</t>
  </si>
  <si>
    <t xml:space="preserve">2414018	</t>
  </si>
  <si>
    <t xml:space="preserve">17297895692	</t>
  </si>
  <si>
    <t>黄汝强</t>
  </si>
  <si>
    <t xml:space="preserve">2414027	</t>
  </si>
  <si>
    <t>，</t>
  </si>
  <si>
    <t>A220222093026481</t>
  </si>
  <si>
    <t>A220222093117481</t>
  </si>
  <si>
    <t>CNY / HKD 当前参考汇率: 1.232576216</t>
  </si>
  <si>
    <t xml:space="preserve">总计：8532.64 CNY/
10517.13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</si>
  <si>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</si>
  <si>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</si>
  <si>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</si>
  <si>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</si>
  <si>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</si>
  <si>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</si>
  <si>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</si>
  <si>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</si>
  <si>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</si>
  <si>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</si>
  <si>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</si>
  <si>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</si>
  <si>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</si>
  <si>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</si>
  <si>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</si>
  <si>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</si>
  <si>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</si>
  <si>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2022-02-06</t>
  </si>
  <si>
    <t>2414027</t>
  </si>
  <si>
    <t>英德英石园石头酒店</t>
  </si>
  <si>
    <t>2022-02-07</t>
  </si>
  <si>
    <t>退房日周结</t>
  </si>
  <si>
    <t>239.00</t>
  </si>
  <si>
    <t>RMB</t>
  </si>
  <si>
    <t>0</t>
  </si>
  <si>
    <t>0.00</t>
  </si>
  <si>
    <t>携程国内直连(DD)</t>
  </si>
  <si>
    <t>2022-02-06 21:45:41</t>
  </si>
  <si>
    <t>否</t>
  </si>
  <si>
    <t>汇智国际旅游发展有限公司</t>
  </si>
  <si>
    <t>直采</t>
  </si>
  <si>
    <t>2414018</t>
  </si>
  <si>
    <t>2022-02-06 21:21:12</t>
  </si>
  <si>
    <t>2414017</t>
  </si>
  <si>
    <t>2022-02-06 21:20:18</t>
  </si>
  <si>
    <t>2413978</t>
  </si>
  <si>
    <t>宜尚酒店(佛山西樵山景区樵岭广场店)</t>
  </si>
  <si>
    <t>210.00</t>
  </si>
  <si>
    <t>2022-02-06 19:50:15</t>
  </si>
  <si>
    <t>2413936</t>
  </si>
  <si>
    <t>2022-02-06 18:15:32</t>
  </si>
  <si>
    <t>2413935</t>
  </si>
  <si>
    <t>410.00</t>
  </si>
  <si>
    <t>2022-02-06 18:14:38</t>
  </si>
  <si>
    <t>2413919</t>
  </si>
  <si>
    <t>414.00</t>
  </si>
  <si>
    <t>2022-02-06 17:43:19</t>
  </si>
  <si>
    <t>2413818</t>
  </si>
  <si>
    <t>2022-02-06 14:17:39</t>
  </si>
  <si>
    <t>2022-02-05</t>
  </si>
  <si>
    <t>2413289</t>
  </si>
  <si>
    <t>香港铜锣湾利景酒店</t>
  </si>
  <si>
    <t>FAN WEIMIN</t>
  </si>
  <si>
    <t>165.64</t>
  </si>
  <si>
    <t>2022-02-05 14:25:24</t>
  </si>
  <si>
    <t>直连</t>
  </si>
  <si>
    <t>2022-02-03</t>
  </si>
  <si>
    <t>2412342</t>
  </si>
  <si>
    <t>清远金子山森林雪谷壮瑶度假村</t>
  </si>
  <si>
    <t>729.00</t>
  </si>
  <si>
    <t>2022-02-03 10:01:36</t>
  </si>
  <si>
    <t>2022-01-31</t>
  </si>
  <si>
    <t>2411260</t>
  </si>
  <si>
    <t>2022-01-31 15:17:11</t>
  </si>
  <si>
    <t>2022-01-30</t>
  </si>
  <si>
    <t>2410737</t>
  </si>
  <si>
    <t>2022-01-30 09:53:56</t>
  </si>
  <si>
    <t>2022-01-29</t>
  </si>
  <si>
    <t>2410627</t>
  </si>
  <si>
    <t>和平热龙温泉度假村</t>
  </si>
  <si>
    <t>1980.00</t>
  </si>
  <si>
    <t>2022-01-29 21:36:58</t>
  </si>
  <si>
    <t>2022-01-21</t>
  </si>
  <si>
    <t>2404227</t>
  </si>
  <si>
    <t>1800.00</t>
  </si>
  <si>
    <t>2022-01-21 12:35:57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</si>
</sst>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44598</v>
      </c>
      <c r="G2" s="6">
        <v>44599</v>
      </c>
      <c r="H2" s="4">
        <v>5</v>
      </c>
      <c r="I2" s="4">
        <v>1</v>
      </c>
      <c r="J2" s="4">
        <v>5</v>
      </c>
      <c r="K2" s="4" t="s">
        <v>30</v>
      </c>
      <c r="L2" s="4">
        <v>1800</v>
      </c>
      <c r="M2" s="4">
        <v>1800</v>
      </c>
      <c r="N2" s="4" t="s">
        <v>31</v>
      </c>
      <c r="O2" s="4" t="s">
        <v>32</v>
      </c>
      <c r="P2" s="4" t="s">
        <v>33</v>
      </c>
      <c r="Q2" s="4">
        <v>0</v>
      </c>
      <c r="R2" s="7">
        <v>44582</v>
      </c>
      <c r="S2" s="6">
        <v>44614</v>
      </c>
      <c r="T2" s="4" t="s">
        <v>34</v>
      </c>
      <c r="U2" s="4">
        <v>1800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44597</v>
      </c>
      <c r="G3" s="6">
        <v>44599</v>
      </c>
      <c r="H3" s="4">
        <v>1</v>
      </c>
      <c r="I3" s="4">
        <v>2</v>
      </c>
      <c r="J3" s="4">
        <v>2</v>
      </c>
      <c r="K3" s="4" t="s">
        <v>30</v>
      </c>
      <c r="L3" s="4">
        <v>1980</v>
      </c>
      <c r="M3" s="4">
        <v>1980</v>
      </c>
      <c r="N3" s="4" t="s">
        <v>38</v>
      </c>
      <c r="O3" s="4" t="s">
        <v>32</v>
      </c>
      <c r="P3" s="4" t="s">
        <v>33</v>
      </c>
      <c r="Q3" s="4">
        <v>0</v>
      </c>
      <c r="R3" s="7">
        <v>44590</v>
      </c>
      <c r="S3" s="6">
        <v>44614</v>
      </c>
      <c r="T3" s="4" t="s">
        <v>34</v>
      </c>
      <c r="U3" s="4">
        <v>1980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44598</v>
      </c>
      <c r="G4" s="6">
        <v>44599</v>
      </c>
      <c r="H4" s="4">
        <v>1</v>
      </c>
      <c r="I4" s="4">
        <v>1</v>
      </c>
      <c r="J4" s="4">
        <v>1</v>
      </c>
      <c r="K4" s="4" t="s">
        <v>30</v>
      </c>
      <c r="L4" s="4">
        <v>729</v>
      </c>
      <c r="M4" s="4">
        <v>729</v>
      </c>
      <c r="N4" s="4" t="s">
        <v>43</v>
      </c>
      <c r="O4" s="4" t="s">
        <v>32</v>
      </c>
      <c r="P4" s="4" t="s">
        <v>33</v>
      </c>
      <c r="Q4" s="4">
        <v>0</v>
      </c>
      <c r="R4" s="7">
        <v>44591</v>
      </c>
      <c r="S4" s="6">
        <v>44614</v>
      </c>
      <c r="T4" s="4" t="s">
        <v>34</v>
      </c>
      <c r="U4" s="4">
        <v>729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44598</v>
      </c>
      <c r="G5" s="6">
        <v>44599</v>
      </c>
      <c r="H5" s="4">
        <v>1</v>
      </c>
      <c r="I5" s="4">
        <v>1</v>
      </c>
      <c r="J5" s="4">
        <v>1</v>
      </c>
      <c r="K5" s="4" t="s">
        <v>30</v>
      </c>
      <c r="L5" s="4">
        <v>729</v>
      </c>
      <c r="M5" s="4">
        <v>729</v>
      </c>
      <c r="N5" s="4" t="s">
        <v>45</v>
      </c>
      <c r="O5" s="4" t="s">
        <v>32</v>
      </c>
      <c r="P5" s="4" t="s">
        <v>33</v>
      </c>
      <c r="Q5" s="4">
        <v>0</v>
      </c>
      <c r="R5" s="7">
        <v>44592</v>
      </c>
      <c r="S5" s="6">
        <v>44614</v>
      </c>
      <c r="T5" s="4" t="s">
        <v>34</v>
      </c>
      <c r="U5" s="4">
        <v>729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41</v>
      </c>
      <c r="E6" s="4" t="s">
        <v>42</v>
      </c>
      <c r="F6" s="6">
        <v>44598</v>
      </c>
      <c r="G6" s="6">
        <v>44599</v>
      </c>
      <c r="H6" s="4">
        <v>1</v>
      </c>
      <c r="I6" s="4">
        <v>1</v>
      </c>
      <c r="J6" s="4">
        <v>1</v>
      </c>
      <c r="K6" s="4" t="s">
        <v>30</v>
      </c>
      <c r="L6" s="4">
        <v>729</v>
      </c>
      <c r="M6" s="4">
        <v>729</v>
      </c>
      <c r="N6" s="4" t="s">
        <v>49</v>
      </c>
      <c r="O6" s="4" t="s">
        <v>32</v>
      </c>
      <c r="P6" s="4" t="s">
        <v>33</v>
      </c>
      <c r="Q6" s="4">
        <v>0</v>
      </c>
      <c r="R6" s="7">
        <v>44595</v>
      </c>
      <c r="S6" s="6">
        <v>44614</v>
      </c>
      <c r="T6" s="4" t="s">
        <v>34</v>
      </c>
      <c r="U6" s="4">
        <v>729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44598</v>
      </c>
      <c r="G7" s="6">
        <v>44599</v>
      </c>
      <c r="H7" s="4">
        <v>1</v>
      </c>
      <c r="I7" s="4">
        <v>1</v>
      </c>
      <c r="J7" s="4">
        <v>1</v>
      </c>
      <c r="K7" s="4" t="s">
        <v>30</v>
      </c>
      <c r="L7" s="4">
        <v>165.64</v>
      </c>
      <c r="M7" s="4">
        <v>165.64</v>
      </c>
      <c r="N7" s="4" t="s">
        <v>53</v>
      </c>
      <c r="O7" s="4" t="s">
        <v>32</v>
      </c>
      <c r="P7" s="4" t="s">
        <v>33</v>
      </c>
      <c r="Q7" s="4">
        <v>0</v>
      </c>
      <c r="R7" s="7">
        <v>44597</v>
      </c>
      <c r="S7" s="6">
        <v>44614</v>
      </c>
      <c r="T7" s="4" t="s">
        <v>34</v>
      </c>
      <c r="U7" s="4">
        <v>165.64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44598</v>
      </c>
      <c r="G8" s="6">
        <v>44599</v>
      </c>
      <c r="H8" s="4">
        <v>1</v>
      </c>
      <c r="I8" s="4">
        <v>1</v>
      </c>
      <c r="J8" s="4">
        <v>1</v>
      </c>
      <c r="K8" s="4" t="s">
        <v>30</v>
      </c>
      <c r="L8" s="4">
        <v>505.31</v>
      </c>
      <c r="M8" s="4">
        <v>505.31</v>
      </c>
      <c r="N8" s="4" t="s">
        <v>58</v>
      </c>
      <c r="O8" s="4" t="s">
        <v>32</v>
      </c>
      <c r="P8" s="4" t="s">
        <v>33</v>
      </c>
      <c r="Q8" s="4">
        <v>0</v>
      </c>
      <c r="R8" s="7">
        <v>44598</v>
      </c>
      <c r="S8" s="6">
        <v>44614</v>
      </c>
      <c r="T8" s="4" t="s">
        <v>34</v>
      </c>
      <c r="U8" s="4">
        <v>505.31</v>
      </c>
      <c r="V8" s="4">
        <v>0</v>
      </c>
      <c r="W8" s="4">
        <v>0</v>
      </c>
      <c r="X8" s="4" t="s">
        <v>59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60</v>
      </c>
      <c r="D9" s="4" t="s">
        <v>56</v>
      </c>
      <c r="E9" s="4" t="s">
        <v>57</v>
      </c>
      <c r="F9" s="6">
        <v>44598</v>
      </c>
      <c r="G9" s="6">
        <v>44599</v>
      </c>
      <c r="H9" s="4">
        <v>1</v>
      </c>
      <c r="I9" s="4">
        <v>1</v>
      </c>
      <c r="J9" s="4">
        <v>1</v>
      </c>
      <c r="K9" s="4" t="s">
        <v>30</v>
      </c>
      <c r="L9" s="4">
        <v>-505.31</v>
      </c>
      <c r="M9" s="4">
        <v>-505.31</v>
      </c>
      <c r="N9" s="4" t="s">
        <v>58</v>
      </c>
      <c r="O9" s="4" t="s">
        <v>32</v>
      </c>
      <c r="P9" s="4" t="s">
        <v>33</v>
      </c>
      <c r="Q9" s="4">
        <v>0</v>
      </c>
      <c r="R9" s="7">
        <v>44598</v>
      </c>
      <c r="S9" s="6">
        <v>44614</v>
      </c>
      <c r="T9" s="4" t="s">
        <v>34</v>
      </c>
      <c r="U9" s="4">
        <v>-505.31</v>
      </c>
      <c r="V9" s="4">
        <v>0</v>
      </c>
      <c r="W9" s="4">
        <v>0</v>
      </c>
      <c r="X9" s="4" t="s">
        <v>59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44598</v>
      </c>
      <c r="G10" s="6">
        <v>44599</v>
      </c>
      <c r="H10" s="4">
        <v>1</v>
      </c>
      <c r="I10" s="4">
        <v>1</v>
      </c>
      <c r="J10" s="4">
        <v>1</v>
      </c>
      <c r="K10" s="4" t="s">
        <v>30</v>
      </c>
      <c r="L10" s="4">
        <v>410</v>
      </c>
      <c r="M10" s="4">
        <v>410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44598</v>
      </c>
      <c r="S10" s="6">
        <v>44614</v>
      </c>
      <c r="T10" s="4" t="s">
        <v>34</v>
      </c>
      <c r="U10" s="4">
        <v>410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62</v>
      </c>
      <c r="E11" s="4" t="s">
        <v>66</v>
      </c>
      <c r="F11" s="6">
        <v>44598</v>
      </c>
      <c r="G11" s="6">
        <v>44599</v>
      </c>
      <c r="H11" s="4">
        <v>1</v>
      </c>
      <c r="I11" s="4">
        <v>1</v>
      </c>
      <c r="J11" s="4">
        <v>1</v>
      </c>
      <c r="K11" s="4" t="s">
        <v>30</v>
      </c>
      <c r="L11" s="4">
        <v>414</v>
      </c>
      <c r="M11" s="4">
        <v>414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44598</v>
      </c>
      <c r="S11" s="6">
        <v>44614</v>
      </c>
      <c r="T11" s="4" t="s">
        <v>34</v>
      </c>
      <c r="U11" s="4">
        <v>414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62</v>
      </c>
      <c r="E12" s="4" t="s">
        <v>63</v>
      </c>
      <c r="F12" s="6">
        <v>44598</v>
      </c>
      <c r="G12" s="6">
        <v>44599</v>
      </c>
      <c r="H12" s="4">
        <v>1</v>
      </c>
      <c r="I12" s="4">
        <v>1</v>
      </c>
      <c r="J12" s="4">
        <v>1</v>
      </c>
      <c r="K12" s="4" t="s">
        <v>30</v>
      </c>
      <c r="L12" s="4">
        <v>410</v>
      </c>
      <c r="M12" s="4">
        <v>410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44598</v>
      </c>
      <c r="S12" s="6">
        <v>44614</v>
      </c>
      <c r="T12" s="4" t="s">
        <v>34</v>
      </c>
      <c r="U12" s="4">
        <v>410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62</v>
      </c>
      <c r="E13" s="4" t="s">
        <v>71</v>
      </c>
      <c r="F13" s="6">
        <v>44598</v>
      </c>
      <c r="G13" s="6">
        <v>44599</v>
      </c>
      <c r="H13" s="4">
        <v>1</v>
      </c>
      <c r="I13" s="4">
        <v>1</v>
      </c>
      <c r="J13" s="4">
        <v>1</v>
      </c>
      <c r="K13" s="4" t="s">
        <v>30</v>
      </c>
      <c r="L13" s="4">
        <v>239</v>
      </c>
      <c r="M13" s="4">
        <v>239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44598</v>
      </c>
      <c r="S13" s="6">
        <v>44614</v>
      </c>
      <c r="T13" s="4" t="s">
        <v>34</v>
      </c>
      <c r="U13" s="4">
        <v>239</v>
      </c>
      <c r="V13" s="4">
        <v>0</v>
      </c>
      <c r="W13" s="4">
        <v>0</v>
      </c>
      <c r="X13" s="4" t="s">
        <v>72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62</v>
      </c>
      <c r="E14" s="4" t="s">
        <v>74</v>
      </c>
      <c r="F14" s="6">
        <v>44598</v>
      </c>
      <c r="G14" s="6">
        <v>44599</v>
      </c>
      <c r="H14" s="4">
        <v>1</v>
      </c>
      <c r="I14" s="4">
        <v>1</v>
      </c>
      <c r="J14" s="4">
        <v>1</v>
      </c>
      <c r="K14" s="4" t="s">
        <v>30</v>
      </c>
      <c r="L14" s="4">
        <v>239</v>
      </c>
      <c r="M14" s="4">
        <v>239</v>
      </c>
      <c r="N14" s="4" t="s">
        <v>75</v>
      </c>
      <c r="O14" s="4" t="s">
        <v>32</v>
      </c>
      <c r="P14" s="4" t="s">
        <v>33</v>
      </c>
      <c r="Q14" s="4">
        <v>0</v>
      </c>
      <c r="R14" s="7">
        <v>44598</v>
      </c>
      <c r="S14" s="6">
        <v>44614</v>
      </c>
      <c r="T14" s="4" t="s">
        <v>34</v>
      </c>
      <c r="U14" s="4">
        <v>239</v>
      </c>
      <c r="V14" s="4">
        <v>0</v>
      </c>
      <c r="W14" s="4">
        <v>0</v>
      </c>
      <c r="X14" s="4" t="s">
        <v>76</v>
      </c>
      <c r="Y14" s="4" t="s">
        <v>35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44598</v>
      </c>
      <c r="G15" s="6">
        <v>44599</v>
      </c>
      <c r="H15" s="4">
        <v>1</v>
      </c>
      <c r="I15" s="4">
        <v>1</v>
      </c>
      <c r="J15" s="4">
        <v>1</v>
      </c>
      <c r="K15" s="4" t="s">
        <v>30</v>
      </c>
      <c r="L15" s="4">
        <v>210</v>
      </c>
      <c r="M15" s="4">
        <v>210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44598</v>
      </c>
      <c r="S15" s="6">
        <v>44614</v>
      </c>
      <c r="T15" s="4" t="s">
        <v>34</v>
      </c>
      <c r="U15" s="4">
        <v>210</v>
      </c>
      <c r="V15" s="4">
        <v>0</v>
      </c>
      <c r="W15" s="4">
        <v>0</v>
      </c>
      <c r="X15" s="4" t="s">
        <v>81</v>
      </c>
      <c r="Y15" s="4" t="s">
        <v>35</v>
      </c>
    </row>
    <row r="16" s="4" customFormat="1" spans="1:25">
      <c r="A16" s="4" t="s">
        <v>73</v>
      </c>
      <c r="B16" s="4" t="s">
        <v>26</v>
      </c>
      <c r="C16" s="4" t="s">
        <v>60</v>
      </c>
      <c r="D16" s="4" t="s">
        <v>62</v>
      </c>
      <c r="E16" s="4" t="s">
        <v>74</v>
      </c>
      <c r="F16" s="6">
        <v>44598</v>
      </c>
      <c r="G16" s="6">
        <v>44599</v>
      </c>
      <c r="H16" s="4">
        <v>1</v>
      </c>
      <c r="I16" s="4">
        <v>1</v>
      </c>
      <c r="J16" s="4">
        <v>1</v>
      </c>
      <c r="K16" s="4" t="s">
        <v>30</v>
      </c>
      <c r="L16" s="4">
        <v>-239</v>
      </c>
      <c r="M16" s="4">
        <v>-239</v>
      </c>
      <c r="N16" s="4" t="s">
        <v>75</v>
      </c>
      <c r="O16" s="4" t="s">
        <v>32</v>
      </c>
      <c r="P16" s="4" t="s">
        <v>33</v>
      </c>
      <c r="Q16" s="4">
        <v>0</v>
      </c>
      <c r="R16" s="7">
        <v>44598</v>
      </c>
      <c r="S16" s="6">
        <v>44614</v>
      </c>
      <c r="T16" s="4" t="s">
        <v>34</v>
      </c>
      <c r="U16" s="4">
        <v>-239</v>
      </c>
      <c r="V16" s="4">
        <v>0</v>
      </c>
      <c r="W16" s="4">
        <v>0</v>
      </c>
      <c r="X16" s="4" t="s">
        <v>76</v>
      </c>
      <c r="Y16" s="4" t="s">
        <v>35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62</v>
      </c>
      <c r="E17" s="4" t="s">
        <v>71</v>
      </c>
      <c r="F17" s="6">
        <v>44598</v>
      </c>
      <c r="G17" s="6">
        <v>44599</v>
      </c>
      <c r="H17" s="4">
        <v>1</v>
      </c>
      <c r="I17" s="4">
        <v>1</v>
      </c>
      <c r="J17" s="4">
        <v>1</v>
      </c>
      <c r="K17" s="4" t="s">
        <v>30</v>
      </c>
      <c r="L17" s="4">
        <v>239</v>
      </c>
      <c r="M17" s="4">
        <v>239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44598</v>
      </c>
      <c r="S17" s="6">
        <v>44614</v>
      </c>
      <c r="T17" s="4" t="s">
        <v>34</v>
      </c>
      <c r="U17" s="4">
        <v>239</v>
      </c>
      <c r="V17" s="4">
        <v>0</v>
      </c>
      <c r="W17" s="4">
        <v>0</v>
      </c>
      <c r="X17" s="4" t="s">
        <v>84</v>
      </c>
      <c r="Y17" s="4" t="s">
        <v>35</v>
      </c>
    </row>
    <row r="18" s="4" customFormat="1" spans="1:25">
      <c r="A18" s="4" t="s">
        <v>85</v>
      </c>
      <c r="B18" s="4" t="s">
        <v>26</v>
      </c>
      <c r="C18" s="4" t="s">
        <v>27</v>
      </c>
      <c r="D18" s="4" t="s">
        <v>62</v>
      </c>
      <c r="E18" s="4" t="s">
        <v>86</v>
      </c>
      <c r="F18" s="6">
        <v>44598</v>
      </c>
      <c r="G18" s="6">
        <v>44599</v>
      </c>
      <c r="H18" s="4">
        <v>1</v>
      </c>
      <c r="I18" s="4">
        <v>1</v>
      </c>
      <c r="J18" s="4">
        <v>1</v>
      </c>
      <c r="K18" s="4" t="s">
        <v>30</v>
      </c>
      <c r="L18" s="4">
        <v>239</v>
      </c>
      <c r="M18" s="4">
        <v>239</v>
      </c>
      <c r="N18" s="4" t="s">
        <v>87</v>
      </c>
      <c r="O18" s="4" t="s">
        <v>32</v>
      </c>
      <c r="P18" s="4" t="s">
        <v>33</v>
      </c>
      <c r="Q18" s="4">
        <v>0</v>
      </c>
      <c r="R18" s="7">
        <v>44598</v>
      </c>
      <c r="S18" s="6">
        <v>44614</v>
      </c>
      <c r="T18" s="4" t="s">
        <v>34</v>
      </c>
      <c r="U18" s="4">
        <v>239</v>
      </c>
      <c r="V18" s="4">
        <v>0</v>
      </c>
      <c r="W18" s="4">
        <v>0</v>
      </c>
      <c r="X18" s="4" t="s">
        <v>88</v>
      </c>
      <c r="Y18" s="4" t="s">
        <v>35</v>
      </c>
    </row>
    <row r="19" s="4" customFormat="1" spans="1:25">
      <c r="A19" s="4" t="s">
        <v>89</v>
      </c>
      <c r="B19" s="4" t="s">
        <v>26</v>
      </c>
      <c r="C19" s="4" t="s">
        <v>27</v>
      </c>
      <c r="D19" s="4" t="s">
        <v>62</v>
      </c>
      <c r="E19" s="4" t="s">
        <v>86</v>
      </c>
      <c r="F19" s="6">
        <v>44598</v>
      </c>
      <c r="G19" s="6">
        <v>44599</v>
      </c>
      <c r="H19" s="4">
        <v>1</v>
      </c>
      <c r="I19" s="4">
        <v>1</v>
      </c>
      <c r="J19" s="4">
        <v>1</v>
      </c>
      <c r="K19" s="4" t="s">
        <v>30</v>
      </c>
      <c r="L19" s="4">
        <v>239</v>
      </c>
      <c r="M19" s="4">
        <v>239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44598</v>
      </c>
      <c r="S19" s="6">
        <v>44614</v>
      </c>
      <c r="T19" s="4" t="s">
        <v>34</v>
      </c>
      <c r="U19" s="4">
        <v>239</v>
      </c>
      <c r="V19" s="4">
        <v>0</v>
      </c>
      <c r="W19" s="4">
        <v>0</v>
      </c>
      <c r="X19" s="4" t="s">
        <v>91</v>
      </c>
      <c r="Y1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5" sqref="A25:F29"/>
    </sheetView>
  </sheetViews>
  <sheetFormatPr defaultColWidth="9" defaultRowHeight="13.5"/>
  <cols>
    <col min="1" max="1" width="12.625" style="4"/>
    <col min="2" max="3" width="9.375" style="4"/>
    <col min="4" max="5" width="9" style="4"/>
    <col min="6" max="6" width="9.375" style="4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17207902627</v>
      </c>
      <c r="B2" s="6">
        <v>44598</v>
      </c>
      <c r="C2" s="6">
        <v>44599</v>
      </c>
      <c r="D2" s="4">
        <v>1800</v>
      </c>
      <c r="E2" s="4" t="str">
        <f>VLOOKUP(A2,HOP!A:L,12,0)</f>
        <v>1800.00</v>
      </c>
      <c r="F2" s="4" t="str">
        <f>VLOOKUP(A2,HOP!A:C,3,0)</f>
        <v>2404227</v>
      </c>
      <c r="G2" s="4">
        <f>D2-E2</f>
        <v>0</v>
      </c>
      <c r="H2" s="4" t="str">
        <f>$H$1&amp;F2</f>
        <v>，2404227</v>
      </c>
      <c r="I2" s="4" t="str">
        <f>VLOOKUP(A2,HOP!A:T,20,0)</f>
        <v>直采</v>
      </c>
    </row>
    <row r="3" s="4" customFormat="1" spans="1:9">
      <c r="A3" s="5">
        <v>17256255909</v>
      </c>
      <c r="B3" s="6">
        <v>44597</v>
      </c>
      <c r="C3" s="6">
        <v>44599</v>
      </c>
      <c r="D3" s="4">
        <v>1980</v>
      </c>
      <c r="E3" s="4" t="str">
        <f>VLOOKUP(A3,HOP!A:L,12,0)</f>
        <v>1980.00</v>
      </c>
      <c r="F3" s="4" t="str">
        <f>VLOOKUP(A3,HOP!A:C,3,0)</f>
        <v>2410627</v>
      </c>
      <c r="G3" s="4">
        <f t="shared" ref="G3:G17" si="0">D3-E3</f>
        <v>0</v>
      </c>
      <c r="H3" s="4" t="str">
        <f t="shared" ref="H3:H17" si="1">$H$1&amp;F3</f>
        <v>，2410627</v>
      </c>
      <c r="I3" s="4" t="str">
        <f>VLOOKUP(A3,HOP!A:T,20,0)</f>
        <v>直采</v>
      </c>
    </row>
    <row r="4" s="4" customFormat="1" spans="1:9">
      <c r="A4" s="5">
        <v>17257212739</v>
      </c>
      <c r="B4" s="6">
        <v>44598</v>
      </c>
      <c r="C4" s="6">
        <v>44599</v>
      </c>
      <c r="D4" s="4">
        <v>729</v>
      </c>
      <c r="E4" s="4" t="str">
        <f>VLOOKUP(A4,HOP!A:L,12,0)</f>
        <v>729.00</v>
      </c>
      <c r="F4" s="4" t="str">
        <f>VLOOKUP(A4,HOP!A:C,3,0)</f>
        <v>2410737</v>
      </c>
      <c r="G4" s="4">
        <f t="shared" si="0"/>
        <v>0</v>
      </c>
      <c r="H4" s="4" t="str">
        <f t="shared" si="1"/>
        <v>，2410737</v>
      </c>
      <c r="I4" s="4" t="str">
        <f>VLOOKUP(A4,HOP!A:T,20,0)</f>
        <v>直采</v>
      </c>
    </row>
    <row r="5" s="4" customFormat="1" spans="1:9">
      <c r="A5" s="5">
        <v>17262698529</v>
      </c>
      <c r="B5" s="6">
        <v>44598</v>
      </c>
      <c r="C5" s="6">
        <v>44599</v>
      </c>
      <c r="D5" s="4">
        <v>729</v>
      </c>
      <c r="E5" s="4" t="str">
        <f>VLOOKUP(A5,HOP!A:L,12,0)</f>
        <v>729.00</v>
      </c>
      <c r="F5" s="4" t="str">
        <f>VLOOKUP(A5,HOP!A:C,3,0)</f>
        <v>2411260</v>
      </c>
      <c r="G5" s="4">
        <f t="shared" si="0"/>
        <v>0</v>
      </c>
      <c r="H5" s="4" t="str">
        <f t="shared" si="1"/>
        <v>，2411260</v>
      </c>
      <c r="I5" s="4" t="str">
        <f>VLOOKUP(A5,HOP!A:T,20,0)</f>
        <v>直采</v>
      </c>
    </row>
    <row r="6" s="4" customFormat="1" spans="1:9">
      <c r="A6" s="5">
        <v>17272746663</v>
      </c>
      <c r="B6" s="6">
        <v>44598</v>
      </c>
      <c r="C6" s="6">
        <v>44599</v>
      </c>
      <c r="D6" s="4">
        <v>729</v>
      </c>
      <c r="E6" s="4" t="str">
        <f>VLOOKUP(A6,HOP!A:L,12,0)</f>
        <v>729.00</v>
      </c>
      <c r="F6" s="4" t="str">
        <f>VLOOKUP(A6,HOP!A:C,3,0)</f>
        <v>2412342</v>
      </c>
      <c r="G6" s="4">
        <f t="shared" si="0"/>
        <v>0</v>
      </c>
      <c r="H6" s="4" t="str">
        <f t="shared" si="1"/>
        <v>，2412342</v>
      </c>
      <c r="I6" s="4" t="str">
        <f>VLOOKUP(A6,HOP!A:T,20,0)</f>
        <v>直采</v>
      </c>
    </row>
    <row r="7" s="4" customFormat="1" spans="1:9">
      <c r="A7" s="5">
        <v>17288331568</v>
      </c>
      <c r="B7" s="6">
        <v>44598</v>
      </c>
      <c r="C7" s="6">
        <v>44599</v>
      </c>
      <c r="D7" s="4">
        <v>165.64</v>
      </c>
      <c r="E7" s="4" t="str">
        <f>VLOOKUP(A7,HOP!A:L,12,0)</f>
        <v>165.64</v>
      </c>
      <c r="F7" s="4" t="str">
        <f>VLOOKUP(A7,HOP!A:C,3,0)</f>
        <v>2413289</v>
      </c>
      <c r="G7" s="4">
        <f t="shared" si="0"/>
        <v>0</v>
      </c>
      <c r="H7" s="4" t="str">
        <f t="shared" si="1"/>
        <v>，2413289</v>
      </c>
      <c r="I7" s="4" t="str">
        <f>VLOOKUP(A7,HOP!A:T,20,0)</f>
        <v>直连</v>
      </c>
    </row>
    <row r="8" s="4" customFormat="1" hidden="1" spans="1:9">
      <c r="A8" s="5">
        <v>17294749553</v>
      </c>
      <c r="B8" s="6">
        <v>44598</v>
      </c>
      <c r="C8" s="6">
        <v>44599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5">
        <v>17296034209</v>
      </c>
      <c r="B9" s="6">
        <v>44598</v>
      </c>
      <c r="C9" s="6">
        <v>44599</v>
      </c>
      <c r="D9" s="4">
        <v>410</v>
      </c>
      <c r="E9" s="4" t="str">
        <f>VLOOKUP(A9,HOP!A:L,12,0)</f>
        <v>410.00</v>
      </c>
      <c r="F9" s="4" t="str">
        <f>VLOOKUP(A9,HOP!A:C,3,0)</f>
        <v>2413818</v>
      </c>
      <c r="G9" s="4">
        <f t="shared" si="0"/>
        <v>0</v>
      </c>
      <c r="H9" s="4" t="str">
        <f t="shared" si="1"/>
        <v>，2413818</v>
      </c>
      <c r="I9" s="4" t="str">
        <f>VLOOKUP(A9,HOP!A:T,20,0)</f>
        <v>直采</v>
      </c>
    </row>
    <row r="10" s="4" customFormat="1" spans="1:9">
      <c r="A10" s="5">
        <v>17296859234</v>
      </c>
      <c r="B10" s="6">
        <v>44598</v>
      </c>
      <c r="C10" s="6">
        <v>44599</v>
      </c>
      <c r="D10" s="4">
        <v>414</v>
      </c>
      <c r="E10" s="4" t="str">
        <f>VLOOKUP(A10,HOP!A:L,12,0)</f>
        <v>414.00</v>
      </c>
      <c r="F10" s="4" t="str">
        <f>VLOOKUP(A10,HOP!A:C,3,0)</f>
        <v>2413919</v>
      </c>
      <c r="G10" s="4">
        <f t="shared" si="0"/>
        <v>0</v>
      </c>
      <c r="H10" s="4" t="str">
        <f t="shared" si="1"/>
        <v>，2413919</v>
      </c>
      <c r="I10" s="4" t="str">
        <f>VLOOKUP(A10,HOP!A:T,20,0)</f>
        <v>直采</v>
      </c>
    </row>
    <row r="11" s="4" customFormat="1" spans="1:9">
      <c r="A11" s="5">
        <v>17296979320</v>
      </c>
      <c r="B11" s="6">
        <v>44598</v>
      </c>
      <c r="C11" s="6">
        <v>44599</v>
      </c>
      <c r="D11" s="4">
        <v>410</v>
      </c>
      <c r="E11" s="4" t="str">
        <f>VLOOKUP(A11,HOP!A:L,12,0)</f>
        <v>410.00</v>
      </c>
      <c r="F11" s="4" t="str">
        <f>VLOOKUP(A11,HOP!A:C,3,0)</f>
        <v>2413935</v>
      </c>
      <c r="G11" s="4">
        <f t="shared" si="0"/>
        <v>0</v>
      </c>
      <c r="H11" s="4" t="str">
        <f t="shared" si="1"/>
        <v>，2413935</v>
      </c>
      <c r="I11" s="4" t="str">
        <f>VLOOKUP(A11,HOP!A:T,20,0)</f>
        <v>直采</v>
      </c>
    </row>
    <row r="12" s="4" customFormat="1" spans="1:9">
      <c r="A12" s="5">
        <v>17296982652</v>
      </c>
      <c r="B12" s="6">
        <v>44598</v>
      </c>
      <c r="C12" s="6">
        <v>44599</v>
      </c>
      <c r="D12" s="4">
        <v>239</v>
      </c>
      <c r="E12" s="4" t="str">
        <f>VLOOKUP(A12,HOP!A:L,12,0)</f>
        <v>239.00</v>
      </c>
      <c r="F12" s="4" t="str">
        <f>VLOOKUP(A12,HOP!A:C,3,0)</f>
        <v>2413936</v>
      </c>
      <c r="G12" s="4">
        <f t="shared" si="0"/>
        <v>0</v>
      </c>
      <c r="H12" s="4" t="str">
        <f t="shared" si="1"/>
        <v>，2413936</v>
      </c>
      <c r="I12" s="4" t="str">
        <f>VLOOKUP(A12,HOP!A:T,20,0)</f>
        <v>直采</v>
      </c>
    </row>
    <row r="13" s="4" customFormat="1" hidden="1" spans="1:9">
      <c r="A13" s="5">
        <v>17297308432</v>
      </c>
      <c r="B13" s="6">
        <v>44598</v>
      </c>
      <c r="C13" s="6">
        <v>44599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spans="1:9">
      <c r="A14" s="5">
        <v>17297385062</v>
      </c>
      <c r="B14" s="6">
        <v>44598</v>
      </c>
      <c r="C14" s="6">
        <v>44599</v>
      </c>
      <c r="D14" s="4">
        <v>210</v>
      </c>
      <c r="E14" s="4" t="str">
        <f>VLOOKUP(A14,HOP!A:L,12,0)</f>
        <v>210.00</v>
      </c>
      <c r="F14" s="4" t="str">
        <f>VLOOKUP(A14,HOP!A:C,3,0)</f>
        <v>2413978</v>
      </c>
      <c r="G14" s="4">
        <f t="shared" si="0"/>
        <v>0</v>
      </c>
      <c r="H14" s="4" t="str">
        <f t="shared" si="1"/>
        <v>，2413978</v>
      </c>
      <c r="I14" s="4" t="str">
        <f>VLOOKUP(A14,HOP!A:T,20,0)</f>
        <v>直采</v>
      </c>
    </row>
    <row r="15" s="4" customFormat="1" spans="1:9">
      <c r="A15" s="5">
        <v>17297785190</v>
      </c>
      <c r="B15" s="6">
        <v>44598</v>
      </c>
      <c r="C15" s="6">
        <v>44599</v>
      </c>
      <c r="D15" s="4">
        <v>239</v>
      </c>
      <c r="E15" s="4" t="str">
        <f>VLOOKUP(A15,HOP!A:L,12,0)</f>
        <v>239.00</v>
      </c>
      <c r="F15" s="4" t="str">
        <f>VLOOKUP(A15,HOP!A:C,3,0)</f>
        <v>2414017</v>
      </c>
      <c r="G15" s="4">
        <f t="shared" si="0"/>
        <v>0</v>
      </c>
      <c r="H15" s="4" t="str">
        <f t="shared" si="1"/>
        <v>，2414017</v>
      </c>
      <c r="I15" s="4" t="str">
        <f>VLOOKUP(A15,HOP!A:T,20,0)</f>
        <v>直采</v>
      </c>
    </row>
    <row r="16" s="4" customFormat="1" spans="1:9">
      <c r="A16" s="5">
        <v>17297790575</v>
      </c>
      <c r="B16" s="6">
        <v>44598</v>
      </c>
      <c r="C16" s="6">
        <v>44599</v>
      </c>
      <c r="D16" s="4">
        <v>239</v>
      </c>
      <c r="E16" s="4" t="str">
        <f>VLOOKUP(A16,HOP!A:L,12,0)</f>
        <v>239.00</v>
      </c>
      <c r="F16" s="4" t="str">
        <f>VLOOKUP(A16,HOP!A:C,3,0)</f>
        <v>2414018</v>
      </c>
      <c r="G16" s="4">
        <f t="shared" si="0"/>
        <v>0</v>
      </c>
      <c r="H16" s="4" t="str">
        <f t="shared" si="1"/>
        <v>，2414018</v>
      </c>
      <c r="I16" s="4" t="str">
        <f>VLOOKUP(A16,HOP!A:T,20,0)</f>
        <v>直采</v>
      </c>
    </row>
    <row r="17" s="4" customFormat="1" spans="1:9">
      <c r="A17" s="5">
        <v>17297895692</v>
      </c>
      <c r="B17" s="6">
        <v>44598</v>
      </c>
      <c r="C17" s="6">
        <v>44599</v>
      </c>
      <c r="D17" s="4">
        <v>239</v>
      </c>
      <c r="E17" s="4" t="str">
        <f>VLOOKUP(A17,HOP!A:L,12,0)</f>
        <v>239.00</v>
      </c>
      <c r="F17" s="4" t="str">
        <f>VLOOKUP(A17,HOP!A:C,3,0)</f>
        <v>2414027</v>
      </c>
      <c r="G17" s="4">
        <f t="shared" si="0"/>
        <v>0</v>
      </c>
      <c r="H17" s="4" t="str">
        <f t="shared" si="1"/>
        <v>，2414027</v>
      </c>
      <c r="I17" s="4" t="str">
        <f>VLOOKUP(A17,HOP!A:T,20,0)</f>
        <v>直采</v>
      </c>
    </row>
    <row r="19" spans="4:4">
      <c r="D19" s="4">
        <f>SUM(D2:D18)</f>
        <v>8532.64</v>
      </c>
    </row>
    <row r="25" spans="1:6">
      <c r="A25" s="4" t="s">
        <v>93</v>
      </c>
      <c r="E25" s="4">
        <v>8367</v>
      </c>
      <c r="F25" s="4">
        <v>10312.97</v>
      </c>
    </row>
    <row r="26" spans="1:6">
      <c r="A26" s="4" t="s">
        <v>94</v>
      </c>
      <c r="E26" s="4">
        <v>165.64</v>
      </c>
      <c r="F26" s="4">
        <v>204.16</v>
      </c>
    </row>
    <row r="27" spans="1:6">
      <c r="A27" s="4" t="s">
        <v>95</v>
      </c>
      <c r="E27" s="4">
        <f>SUBTOTAL(9,E25:E26)</f>
        <v>8532.64</v>
      </c>
      <c r="F27" s="4">
        <f>SUBTOTAL(9,F25:F26)</f>
        <v>10517.13</v>
      </c>
    </row>
    <row r="28" spans="1:1">
      <c r="A28" s="4" t="s">
        <v>96</v>
      </c>
    </row>
  </sheetData>
  <autoFilter ref="A1:XFD19">
    <filterColumn colId="3">
      <filters blank="1">
        <filter val="210"/>
        <filter val="410"/>
        <filter val="1800"/>
        <filter val="1980"/>
        <filter val="414"/>
        <filter val="165.64"/>
        <filter val="8532.64"/>
        <filter val="239"/>
        <filter val="7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F35" sqref="F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</row>
    <row r="2" s="1" customFormat="1" spans="1:20">
      <c r="A2" s="3">
        <v>17297895692</v>
      </c>
      <c r="B2" s="1" t="s">
        <v>114</v>
      </c>
      <c r="C2" s="1" t="s">
        <v>115</v>
      </c>
      <c r="D2" s="1" t="s">
        <v>116</v>
      </c>
      <c r="E2" s="1" t="s">
        <v>90</v>
      </c>
      <c r="F2" s="1" t="s">
        <v>114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</row>
    <row r="3" s="1" customFormat="1" spans="1:20">
      <c r="A3" s="3">
        <v>17297790575</v>
      </c>
      <c r="B3" s="1" t="s">
        <v>114</v>
      </c>
      <c r="C3" s="1" t="s">
        <v>128</v>
      </c>
      <c r="D3" s="1" t="s">
        <v>116</v>
      </c>
      <c r="E3" s="1" t="s">
        <v>87</v>
      </c>
      <c r="F3" s="1" t="s">
        <v>114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119</v>
      </c>
      <c r="L3" s="1" t="s">
        <v>119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129</v>
      </c>
      <c r="R3" s="1" t="s">
        <v>125</v>
      </c>
      <c r="S3" s="1" t="s">
        <v>126</v>
      </c>
      <c r="T3" s="1" t="s">
        <v>127</v>
      </c>
    </row>
    <row r="4" s="1" customFormat="1" spans="1:20">
      <c r="A4" s="3">
        <v>17297785190</v>
      </c>
      <c r="B4" s="1" t="s">
        <v>114</v>
      </c>
      <c r="C4" s="1" t="s">
        <v>130</v>
      </c>
      <c r="D4" s="1" t="s">
        <v>116</v>
      </c>
      <c r="E4" s="1" t="s">
        <v>83</v>
      </c>
      <c r="F4" s="1" t="s">
        <v>114</v>
      </c>
      <c r="G4" s="1" t="s">
        <v>117</v>
      </c>
      <c r="H4" s="1" t="s">
        <v>118</v>
      </c>
      <c r="I4" s="1" t="s">
        <v>119</v>
      </c>
      <c r="J4" s="1" t="s">
        <v>120</v>
      </c>
      <c r="K4" s="1" t="s">
        <v>119</v>
      </c>
      <c r="L4" s="1" t="s">
        <v>119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131</v>
      </c>
      <c r="R4" s="1" t="s">
        <v>125</v>
      </c>
      <c r="S4" s="1" t="s">
        <v>126</v>
      </c>
      <c r="T4" s="1" t="s">
        <v>127</v>
      </c>
    </row>
    <row r="5" s="1" customFormat="1" spans="1:20">
      <c r="A5" s="3">
        <v>17297385062</v>
      </c>
      <c r="B5" s="1" t="s">
        <v>114</v>
      </c>
      <c r="C5" s="1" t="s">
        <v>132</v>
      </c>
      <c r="D5" s="1" t="s">
        <v>133</v>
      </c>
      <c r="E5" s="1" t="s">
        <v>80</v>
      </c>
      <c r="F5" s="1" t="s">
        <v>114</v>
      </c>
      <c r="G5" s="1" t="s">
        <v>117</v>
      </c>
      <c r="H5" s="1" t="s">
        <v>118</v>
      </c>
      <c r="I5" s="1" t="s">
        <v>134</v>
      </c>
      <c r="J5" s="1" t="s">
        <v>120</v>
      </c>
      <c r="K5" s="1" t="s">
        <v>134</v>
      </c>
      <c r="L5" s="1" t="s">
        <v>134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135</v>
      </c>
      <c r="R5" s="1" t="s">
        <v>125</v>
      </c>
      <c r="S5" s="1" t="s">
        <v>126</v>
      </c>
      <c r="T5" s="1" t="s">
        <v>127</v>
      </c>
    </row>
    <row r="6" s="1" customFormat="1" spans="1:20">
      <c r="A6" s="3">
        <v>17296982652</v>
      </c>
      <c r="B6" s="1" t="s">
        <v>114</v>
      </c>
      <c r="C6" s="1" t="s">
        <v>136</v>
      </c>
      <c r="D6" s="1" t="s">
        <v>116</v>
      </c>
      <c r="E6" s="1" t="s">
        <v>69</v>
      </c>
      <c r="F6" s="1" t="s">
        <v>114</v>
      </c>
      <c r="G6" s="1" t="s">
        <v>117</v>
      </c>
      <c r="H6" s="1" t="s">
        <v>118</v>
      </c>
      <c r="I6" s="1" t="s">
        <v>119</v>
      </c>
      <c r="J6" s="1" t="s">
        <v>120</v>
      </c>
      <c r="K6" s="1" t="s">
        <v>119</v>
      </c>
      <c r="L6" s="1" t="s">
        <v>119</v>
      </c>
      <c r="M6" s="1" t="s">
        <v>121</v>
      </c>
      <c r="N6" s="1" t="s">
        <v>121</v>
      </c>
      <c r="O6" s="1" t="s">
        <v>122</v>
      </c>
      <c r="P6" s="1" t="s">
        <v>123</v>
      </c>
      <c r="Q6" s="1" t="s">
        <v>137</v>
      </c>
      <c r="R6" s="1" t="s">
        <v>125</v>
      </c>
      <c r="S6" s="1" t="s">
        <v>126</v>
      </c>
      <c r="T6" s="1" t="s">
        <v>127</v>
      </c>
    </row>
    <row r="7" s="1" customFormat="1" spans="1:20">
      <c r="A7" s="3">
        <v>17296979320</v>
      </c>
      <c r="B7" s="1" t="s">
        <v>114</v>
      </c>
      <c r="C7" s="1" t="s">
        <v>138</v>
      </c>
      <c r="D7" s="1" t="s">
        <v>116</v>
      </c>
      <c r="E7" s="1" t="s">
        <v>69</v>
      </c>
      <c r="F7" s="1" t="s">
        <v>114</v>
      </c>
      <c r="G7" s="1" t="s">
        <v>117</v>
      </c>
      <c r="H7" s="1" t="s">
        <v>118</v>
      </c>
      <c r="I7" s="1" t="s">
        <v>139</v>
      </c>
      <c r="J7" s="1" t="s">
        <v>120</v>
      </c>
      <c r="K7" s="1" t="s">
        <v>139</v>
      </c>
      <c r="L7" s="1" t="s">
        <v>139</v>
      </c>
      <c r="M7" s="1" t="s">
        <v>121</v>
      </c>
      <c r="N7" s="1" t="s">
        <v>121</v>
      </c>
      <c r="O7" s="1" t="s">
        <v>122</v>
      </c>
      <c r="P7" s="1" t="s">
        <v>123</v>
      </c>
      <c r="Q7" s="1" t="s">
        <v>140</v>
      </c>
      <c r="R7" s="1" t="s">
        <v>125</v>
      </c>
      <c r="S7" s="1" t="s">
        <v>126</v>
      </c>
      <c r="T7" s="1" t="s">
        <v>127</v>
      </c>
    </row>
    <row r="8" s="1" customFormat="1" spans="1:20">
      <c r="A8" s="3">
        <v>17296859234</v>
      </c>
      <c r="B8" s="1" t="s">
        <v>114</v>
      </c>
      <c r="C8" s="1" t="s">
        <v>141</v>
      </c>
      <c r="D8" s="1" t="s">
        <v>116</v>
      </c>
      <c r="E8" s="1" t="s">
        <v>67</v>
      </c>
      <c r="F8" s="1" t="s">
        <v>114</v>
      </c>
      <c r="G8" s="1" t="s">
        <v>117</v>
      </c>
      <c r="H8" s="1" t="s">
        <v>118</v>
      </c>
      <c r="I8" s="1" t="s">
        <v>142</v>
      </c>
      <c r="J8" s="1" t="s">
        <v>120</v>
      </c>
      <c r="K8" s="1" t="s">
        <v>142</v>
      </c>
      <c r="L8" s="1" t="s">
        <v>142</v>
      </c>
      <c r="M8" s="1" t="s">
        <v>121</v>
      </c>
      <c r="N8" s="1" t="s">
        <v>121</v>
      </c>
      <c r="O8" s="1" t="s">
        <v>122</v>
      </c>
      <c r="P8" s="1" t="s">
        <v>123</v>
      </c>
      <c r="Q8" s="1" t="s">
        <v>143</v>
      </c>
      <c r="R8" s="1" t="s">
        <v>125</v>
      </c>
      <c r="S8" s="1" t="s">
        <v>126</v>
      </c>
      <c r="T8" s="1" t="s">
        <v>127</v>
      </c>
    </row>
    <row r="9" s="1" customFormat="1" spans="1:20">
      <c r="A9" s="3">
        <v>17296034209</v>
      </c>
      <c r="B9" s="1" t="s">
        <v>114</v>
      </c>
      <c r="C9" s="1" t="s">
        <v>144</v>
      </c>
      <c r="D9" s="1" t="s">
        <v>116</v>
      </c>
      <c r="E9" s="1" t="s">
        <v>64</v>
      </c>
      <c r="F9" s="1" t="s">
        <v>114</v>
      </c>
      <c r="G9" s="1" t="s">
        <v>117</v>
      </c>
      <c r="H9" s="1" t="s">
        <v>118</v>
      </c>
      <c r="I9" s="1" t="s">
        <v>139</v>
      </c>
      <c r="J9" s="1" t="s">
        <v>120</v>
      </c>
      <c r="K9" s="1" t="s">
        <v>139</v>
      </c>
      <c r="L9" s="1" t="s">
        <v>139</v>
      </c>
      <c r="M9" s="1" t="s">
        <v>121</v>
      </c>
      <c r="N9" s="1" t="s">
        <v>121</v>
      </c>
      <c r="O9" s="1" t="s">
        <v>122</v>
      </c>
      <c r="P9" s="1" t="s">
        <v>123</v>
      </c>
      <c r="Q9" s="1" t="s">
        <v>145</v>
      </c>
      <c r="R9" s="1" t="s">
        <v>125</v>
      </c>
      <c r="S9" s="1" t="s">
        <v>126</v>
      </c>
      <c r="T9" s="1" t="s">
        <v>127</v>
      </c>
    </row>
    <row r="10" s="1" customFormat="1" spans="1:20">
      <c r="A10" s="3">
        <v>17288331568</v>
      </c>
      <c r="B10" s="1" t="s">
        <v>146</v>
      </c>
      <c r="C10" s="1" t="s">
        <v>147</v>
      </c>
      <c r="D10" s="1" t="s">
        <v>148</v>
      </c>
      <c r="E10" s="1" t="s">
        <v>149</v>
      </c>
      <c r="F10" s="1" t="s">
        <v>114</v>
      </c>
      <c r="G10" s="1" t="s">
        <v>117</v>
      </c>
      <c r="H10" s="1" t="s">
        <v>118</v>
      </c>
      <c r="I10" s="1" t="s">
        <v>150</v>
      </c>
      <c r="J10" s="1" t="s">
        <v>120</v>
      </c>
      <c r="K10" s="1" t="s">
        <v>150</v>
      </c>
      <c r="L10" s="1" t="s">
        <v>150</v>
      </c>
      <c r="M10" s="1" t="s">
        <v>121</v>
      </c>
      <c r="N10" s="1" t="s">
        <v>121</v>
      </c>
      <c r="O10" s="1" t="s">
        <v>122</v>
      </c>
      <c r="P10" s="1" t="s">
        <v>123</v>
      </c>
      <c r="Q10" s="1" t="s">
        <v>151</v>
      </c>
      <c r="R10" s="1" t="s">
        <v>125</v>
      </c>
      <c r="S10" s="1" t="s">
        <v>126</v>
      </c>
      <c r="T10" s="1" t="s">
        <v>152</v>
      </c>
    </row>
    <row r="11" s="1" customFormat="1" spans="1:20">
      <c r="A11" s="3">
        <v>17272746663</v>
      </c>
      <c r="B11" s="1" t="s">
        <v>153</v>
      </c>
      <c r="C11" s="1" t="s">
        <v>154</v>
      </c>
      <c r="D11" s="1" t="s">
        <v>155</v>
      </c>
      <c r="E11" s="1" t="s">
        <v>49</v>
      </c>
      <c r="F11" s="1" t="s">
        <v>114</v>
      </c>
      <c r="G11" s="1" t="s">
        <v>117</v>
      </c>
      <c r="H11" s="1" t="s">
        <v>118</v>
      </c>
      <c r="I11" s="1" t="s">
        <v>156</v>
      </c>
      <c r="J11" s="1" t="s">
        <v>120</v>
      </c>
      <c r="K11" s="1" t="s">
        <v>156</v>
      </c>
      <c r="L11" s="1" t="s">
        <v>156</v>
      </c>
      <c r="M11" s="1" t="s">
        <v>121</v>
      </c>
      <c r="N11" s="1" t="s">
        <v>121</v>
      </c>
      <c r="O11" s="1" t="s">
        <v>122</v>
      </c>
      <c r="P11" s="1" t="s">
        <v>123</v>
      </c>
      <c r="Q11" s="1" t="s">
        <v>157</v>
      </c>
      <c r="R11" s="1" t="s">
        <v>125</v>
      </c>
      <c r="S11" s="1" t="s">
        <v>126</v>
      </c>
      <c r="T11" s="1" t="s">
        <v>127</v>
      </c>
    </row>
    <row r="12" s="1" customFormat="1" spans="1:20">
      <c r="A12" s="3">
        <v>17262698529</v>
      </c>
      <c r="B12" s="1" t="s">
        <v>158</v>
      </c>
      <c r="C12" s="1" t="s">
        <v>159</v>
      </c>
      <c r="D12" s="1" t="s">
        <v>155</v>
      </c>
      <c r="E12" s="1" t="s">
        <v>45</v>
      </c>
      <c r="F12" s="1" t="s">
        <v>114</v>
      </c>
      <c r="G12" s="1" t="s">
        <v>117</v>
      </c>
      <c r="H12" s="1" t="s">
        <v>118</v>
      </c>
      <c r="I12" s="1" t="s">
        <v>156</v>
      </c>
      <c r="J12" s="1" t="s">
        <v>120</v>
      </c>
      <c r="K12" s="1" t="s">
        <v>156</v>
      </c>
      <c r="L12" s="1" t="s">
        <v>156</v>
      </c>
      <c r="M12" s="1" t="s">
        <v>121</v>
      </c>
      <c r="N12" s="1" t="s">
        <v>121</v>
      </c>
      <c r="O12" s="1" t="s">
        <v>122</v>
      </c>
      <c r="P12" s="1" t="s">
        <v>123</v>
      </c>
      <c r="Q12" s="1" t="s">
        <v>160</v>
      </c>
      <c r="R12" s="1" t="s">
        <v>125</v>
      </c>
      <c r="S12" s="1" t="s">
        <v>126</v>
      </c>
      <c r="T12" s="1" t="s">
        <v>127</v>
      </c>
    </row>
    <row r="13" s="1" customFormat="1" spans="1:20">
      <c r="A13" s="3">
        <v>17257212739</v>
      </c>
      <c r="B13" s="1" t="s">
        <v>161</v>
      </c>
      <c r="C13" s="1" t="s">
        <v>162</v>
      </c>
      <c r="D13" s="1" t="s">
        <v>155</v>
      </c>
      <c r="E13" s="1" t="s">
        <v>43</v>
      </c>
      <c r="F13" s="1" t="s">
        <v>114</v>
      </c>
      <c r="G13" s="1" t="s">
        <v>117</v>
      </c>
      <c r="H13" s="1" t="s">
        <v>118</v>
      </c>
      <c r="I13" s="1" t="s">
        <v>156</v>
      </c>
      <c r="J13" s="1" t="s">
        <v>120</v>
      </c>
      <c r="K13" s="1" t="s">
        <v>156</v>
      </c>
      <c r="L13" s="1" t="s">
        <v>156</v>
      </c>
      <c r="M13" s="1" t="s">
        <v>121</v>
      </c>
      <c r="N13" s="1" t="s">
        <v>121</v>
      </c>
      <c r="O13" s="1" t="s">
        <v>122</v>
      </c>
      <c r="P13" s="1" t="s">
        <v>123</v>
      </c>
      <c r="Q13" s="1" t="s">
        <v>163</v>
      </c>
      <c r="R13" s="1" t="s">
        <v>125</v>
      </c>
      <c r="S13" s="1" t="s">
        <v>126</v>
      </c>
      <c r="T13" s="1" t="s">
        <v>127</v>
      </c>
    </row>
    <row r="14" s="1" customFormat="1" spans="1:20">
      <c r="A14" s="3">
        <v>17256255909</v>
      </c>
      <c r="B14" s="1" t="s">
        <v>164</v>
      </c>
      <c r="C14" s="1" t="s">
        <v>165</v>
      </c>
      <c r="D14" s="1" t="s">
        <v>166</v>
      </c>
      <c r="E14" s="1" t="s">
        <v>38</v>
      </c>
      <c r="F14" s="1" t="s">
        <v>146</v>
      </c>
      <c r="G14" s="1" t="s">
        <v>117</v>
      </c>
      <c r="H14" s="1" t="s">
        <v>118</v>
      </c>
      <c r="I14" s="1" t="s">
        <v>167</v>
      </c>
      <c r="J14" s="1" t="s">
        <v>120</v>
      </c>
      <c r="K14" s="1" t="s">
        <v>167</v>
      </c>
      <c r="L14" s="1" t="s">
        <v>167</v>
      </c>
      <c r="M14" s="1" t="s">
        <v>121</v>
      </c>
      <c r="N14" s="1" t="s">
        <v>121</v>
      </c>
      <c r="O14" s="1" t="s">
        <v>122</v>
      </c>
      <c r="P14" s="1" t="s">
        <v>123</v>
      </c>
      <c r="Q14" s="1" t="s">
        <v>168</v>
      </c>
      <c r="R14" s="1" t="s">
        <v>125</v>
      </c>
      <c r="S14" s="1" t="s">
        <v>126</v>
      </c>
      <c r="T14" s="1" t="s">
        <v>127</v>
      </c>
    </row>
    <row r="15" s="1" customFormat="1" spans="1:20">
      <c r="A15" s="3">
        <v>17207902627</v>
      </c>
      <c r="B15" s="1" t="s">
        <v>169</v>
      </c>
      <c r="C15" s="1" t="s">
        <v>170</v>
      </c>
      <c r="D15" s="1" t="s">
        <v>166</v>
      </c>
      <c r="E15" s="1" t="s">
        <v>31</v>
      </c>
      <c r="F15" s="1" t="s">
        <v>114</v>
      </c>
      <c r="G15" s="1" t="s">
        <v>117</v>
      </c>
      <c r="H15" s="1" t="s">
        <v>118</v>
      </c>
      <c r="I15" s="1" t="s">
        <v>171</v>
      </c>
      <c r="J15" s="1" t="s">
        <v>120</v>
      </c>
      <c r="K15" s="1" t="s">
        <v>171</v>
      </c>
      <c r="L15" s="1" t="s">
        <v>171</v>
      </c>
      <c r="M15" s="1" t="s">
        <v>121</v>
      </c>
      <c r="N15" s="1" t="s">
        <v>121</v>
      </c>
      <c r="O15" s="1" t="s">
        <v>122</v>
      </c>
      <c r="P15" s="1" t="s">
        <v>123</v>
      </c>
      <c r="Q15" s="1" t="s">
        <v>172</v>
      </c>
      <c r="R15" s="1" t="s">
        <v>125</v>
      </c>
      <c r="S15" s="1" t="s">
        <v>126</v>
      </c>
      <c r="T15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2022-02-22T01:24:34Z</dcterms:created>
  <dcterms:modified xsi:type="dcterms:W3CDTF">2022-02-22T01:31:26Z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A29E72A216DD485B91CE02435D1A0077</vt:lpwstr>
  </property>
  <property fmtid="{D5CDD505-2E9C-101B-9397-08002B2CF9AE}" pid="3" name="KSOProductBuildVer">
    <vt:lpwstr>2052-11.1.0.11294</vt:lpwstr>
  </property>
</Properties>
</file>