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<sst xmlns="http://schemas.openxmlformats.org/spreadsheetml/2006/main" count="752" uniqueCount="297">
  <si>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</si>
  <si>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</si>
  <si>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</si>
  <si>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</si>
  <si>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</si>
  <si>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</si>
  <si>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</si>
  <si>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</si>
  <si>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</si>
  <si>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</si>
  <si>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</si>
  <si>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</si>
  <si>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</si>
  <si>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</si>
  <si>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</si>
  <si>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</si>
  <si>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</si>
  <si>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</si>
  <si>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</si>
  <si>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</si>
  <si>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</si>
  <si>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</si>
  <si>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</si>
  <si>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</si>
  <si>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</si>
  <si>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16792696081	</t>
  </si>
  <si>
    <t>Ctrip</t>
  </si>
  <si>
    <t>正常</t>
  </si>
  <si>
    <t>[贝克斯菲尔德]贝克斯菲尔德会展中心万豪酒店(Bakersfield Marriott at The Convention Center)(55707582)</t>
  </si>
  <si>
    <t>特大床房&lt;2人入住&gt;&lt;不退款&gt;&lt;早餐&gt;</t>
  </si>
  <si>
    <t>HKD</t>
  </si>
  <si>
    <t>Roser/Jeanette R</t>
  </si>
  <si>
    <t>CA13030220223HKD</t>
  </si>
  <si>
    <t>未提现</t>
  </si>
  <si>
    <t>携程开票</t>
  </si>
  <si>
    <t xml:space="preserve">	</t>
  </si>
  <si>
    <t xml:space="preserve">80876591	</t>
  </si>
  <si>
    <t xml:space="preserve">17193518448	</t>
  </si>
  <si>
    <t>[圣安东尼奥]圣安东尼奥河流中心万豪酒店(San Antonio Marriott Rivercenter)(68025870)</t>
  </si>
  <si>
    <t>特大床房&lt;2人入住&gt;&lt;不退款&gt;</t>
  </si>
  <si>
    <t>Gonzalez/Veronica</t>
  </si>
  <si>
    <t xml:space="preserve">70507907	</t>
  </si>
  <si>
    <t>取消</t>
  </si>
  <si>
    <t xml:space="preserve">17242290405	</t>
  </si>
  <si>
    <t>[梅兰]纳什机场酒店(Nash Airport Hotel)(55290053)</t>
  </si>
  <si>
    <t>双床房&lt;不退款&gt;&lt;2人入住&gt;</t>
  </si>
  <si>
    <t>O sullivam/Denis</t>
  </si>
  <si>
    <t xml:space="preserve">2409674	</t>
  </si>
  <si>
    <t xml:space="preserve">103550581	</t>
  </si>
  <si>
    <t xml:space="preserve">17270039277	</t>
  </si>
  <si>
    <t>[圣地亚哥]圣迭戈曼切斯特君悦酒店(Manchester Grand Hyatt San Diego)(55694399)</t>
  </si>
  <si>
    <t>总统套房&lt;2人入住&gt;&lt;不退款&gt;&lt;早餐&gt;</t>
  </si>
  <si>
    <t>Shen/Yue</t>
  </si>
  <si>
    <t xml:space="preserve">13128136	</t>
  </si>
  <si>
    <t xml:space="preserve">17294535919	</t>
  </si>
  <si>
    <t>[波特兰]波特兰机场克拉丽奥酒店(Clarion Hotel Airport Portland)(55720250)</t>
  </si>
  <si>
    <t>Correia/Kaycee</t>
  </si>
  <si>
    <t xml:space="preserve">65804000	</t>
  </si>
  <si>
    <t xml:space="preserve">17346160799	</t>
  </si>
  <si>
    <t>[迪巴]富查伊拉海滩费尔蒙酒店及度假村(Fairmont Fujairah Beach Resort)(55956512)</t>
  </si>
  <si>
    <t>豪华大床房&lt;2人入住&gt;&lt;不退款&gt;&lt;早餐&gt;</t>
  </si>
  <si>
    <t>HUSSIEN/MARWAN,Aly/Mai</t>
  </si>
  <si>
    <t xml:space="preserve">2418560	</t>
  </si>
  <si>
    <t xml:space="preserve">3274974	</t>
  </si>
  <si>
    <t xml:space="preserve">17376879772	</t>
  </si>
  <si>
    <t>[索契]银河海会议温泉酒店(Sea Galaxy Hotel Congress &amp; Spa)(55543108)</t>
  </si>
  <si>
    <t>标准双人房/双床房, 阳台&lt;2人入住&gt;&lt;不退款&gt;&lt;早餐&gt;</t>
  </si>
  <si>
    <t>urovva/elena</t>
  </si>
  <si>
    <t xml:space="preserve">20220217-3077-125165409	</t>
  </si>
  <si>
    <t xml:space="preserve">17386315166	</t>
  </si>
  <si>
    <t>[马尼库尔勒翁格尔]法国谷康铂饭店(Campanile Val de France)(55831956)</t>
  </si>
  <si>
    <t>标准房&lt;不退款&gt;&lt;2人入住&gt;</t>
  </si>
  <si>
    <t>Cleff/Benedikt</t>
  </si>
  <si>
    <t xml:space="preserve">17413578900	</t>
  </si>
  <si>
    <t>[新加坡]新加坡史各士皇族酒店(Royal Plaza on Scotts)(56174646)</t>
  </si>
  <si>
    <t>豪华特大床房&lt;早餐&gt;&lt;不退款&gt;&lt;2人入住&gt;</t>
  </si>
  <si>
    <t>Mohammed Ramlan/Muhammad Hafiz</t>
  </si>
  <si>
    <t xml:space="preserve">17413836942	</t>
  </si>
  <si>
    <t>[吉隆坡]吉隆坡四季酒店(Four Seasons Hotel Kuala Lumpur)(55542782)</t>
  </si>
  <si>
    <t>城景房&lt;2人入住&gt;&lt;不退款&gt;</t>
  </si>
  <si>
    <t>kamaludin/zaishah</t>
  </si>
  <si>
    <t xml:space="preserve">2423161	</t>
  </si>
  <si>
    <t xml:space="preserve">17413995132	</t>
  </si>
  <si>
    <t>Mat Hussin/Mohd Norhusairi</t>
  </si>
  <si>
    <t xml:space="preserve">17414402726	</t>
  </si>
  <si>
    <t>Dass/Ajay</t>
  </si>
  <si>
    <t xml:space="preserve">3448912	</t>
  </si>
  <si>
    <t xml:space="preserve">17418975109	</t>
  </si>
  <si>
    <t>[林伍德]国际酒店(Hotel International)(55426695)</t>
  </si>
  <si>
    <t>2张大床房&lt;不退款&gt;&lt;2人入住&gt;</t>
  </si>
  <si>
    <t>Joyce/Merica,Richardson/Jared</t>
  </si>
  <si>
    <t xml:space="preserve">1896184371	</t>
  </si>
  <si>
    <t xml:space="preserve">17419713823	</t>
  </si>
  <si>
    <t>[北雅加达]雅加达皮克大道瑞士酒店(Swissôtel Jakarta Pik Avenue)(77369258)</t>
  </si>
  <si>
    <t>尊贵特大床房&lt;2人入住&gt;&lt;不退款&gt;</t>
  </si>
  <si>
    <t>Salim/Trecor</t>
  </si>
  <si>
    <t xml:space="preserve">B590WBI630	</t>
  </si>
  <si>
    <t xml:space="preserve">17420059545	</t>
  </si>
  <si>
    <t>[坡州市]西耶娜酒店(Hotel Sienna)(55779762)</t>
  </si>
  <si>
    <t>高档套房&lt;2人入住&gt;&lt;不退款&gt;&lt;早餐&gt;</t>
  </si>
  <si>
    <t>Lee/yunmi</t>
  </si>
  <si>
    <t xml:space="preserve">22020556	</t>
  </si>
  <si>
    <t xml:space="preserve">17420622116	</t>
  </si>
  <si>
    <t>[西归浦市]西归浦JS酒店(Seogwipo JS Hotel)(68545281)</t>
  </si>
  <si>
    <t>标准双人间&lt;不退款&gt;&lt;2人入住&gt;</t>
  </si>
  <si>
    <t>kim/iltae</t>
  </si>
  <si>
    <t xml:space="preserve">22222679	</t>
  </si>
  <si>
    <t xml:space="preserve">17421015500	</t>
  </si>
  <si>
    <t>[襄阳]杨洋国际机场酒店(Yangyang International Airport Hotel)(77368872)</t>
  </si>
  <si>
    <t>豪华双人间&lt;2人入住&gt;&lt;不退款&gt;&lt;早餐&gt;</t>
  </si>
  <si>
    <t>kim/seung gyu</t>
  </si>
  <si>
    <t xml:space="preserve">60928	</t>
  </si>
  <si>
    <t xml:space="preserve">17421090619	</t>
  </si>
  <si>
    <t>[大田]大田科技谷酒店(Benikea Technovalley Hotel)(55280842)</t>
  </si>
  <si>
    <t>高级双床房&lt;2人入住&gt;&lt;不退款&gt;</t>
  </si>
  <si>
    <t>WU/YANLING</t>
  </si>
  <si>
    <t xml:space="preserve">2424401	</t>
  </si>
  <si>
    <t xml:space="preserve">17421726878	</t>
  </si>
  <si>
    <t>[仁川]仁川华美达酒店(Ramada by Wyndham Incheon)(60467396)</t>
  </si>
  <si>
    <t>标准双床房&lt;2人入住&gt;&lt;不退款&gt;</t>
  </si>
  <si>
    <t>kim/jungsuk</t>
  </si>
  <si>
    <t xml:space="preserve">2424637	</t>
  </si>
  <si>
    <t xml:space="preserve">17422143923	</t>
  </si>
  <si>
    <t>Kim/Jeongryeol</t>
  </si>
  <si>
    <t xml:space="preserve">2424839	</t>
  </si>
  <si>
    <t xml:space="preserve">22225983	</t>
  </si>
  <si>
    <t xml:space="preserve">17422277690	</t>
  </si>
  <si>
    <t>[伯恩仓]金马仑高原国敦度假村(Copthorne Cameron Highlands)(55547068)</t>
  </si>
  <si>
    <t>行政套房 (Stay &amp; Win)&lt;不退款&gt;&lt;2人入住&gt;</t>
  </si>
  <si>
    <t>YUSOFF/AHMAD NAJIB</t>
  </si>
  <si>
    <t xml:space="preserve">2424929	</t>
  </si>
  <si>
    <t xml:space="preserve">17427419767	</t>
  </si>
  <si>
    <t>Chia/Yao Yang</t>
  </si>
  <si>
    <t xml:space="preserve">2425524	</t>
  </si>
  <si>
    <t xml:space="preserve">17427902168	</t>
  </si>
  <si>
    <t>[纽约]纽约市凯煌酒店(Concorde Hotel New York)(55337322)</t>
  </si>
  <si>
    <t>豪华客房, 城市景观&lt;2人入住&gt;&lt;不退款&gt;</t>
  </si>
  <si>
    <t>Markowitz/Helen</t>
  </si>
  <si>
    <t>，</t>
  </si>
  <si>
    <t>42161 HKD</t>
  </si>
  <si>
    <t>A220223110233481</t>
  </si>
  <si>
    <t>总计：42161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</si>
  <si>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</si>
  <si>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</si>
  <si>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</si>
  <si>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</si>
  <si>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</si>
  <si>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</si>
  <si>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</si>
  <si>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</si>
  <si>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</si>
  <si>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</si>
  <si>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</si>
  <si>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</si>
  <si>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</si>
  <si>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</si>
  <si>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</si>
  <si>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</si>
  <si>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</si>
  <si>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2022-02-19</t>
  </si>
  <si>
    <t>2425606</t>
  </si>
  <si>
    <t>纽约市凯煌酒店</t>
  </si>
  <si>
    <t>Markowitz Helen</t>
  </si>
  <si>
    <t>2022-02-20</t>
  </si>
  <si>
    <t>退房日周结</t>
  </si>
  <si>
    <t>1905.31</t>
  </si>
  <si>
    <t>2345.00</t>
  </si>
  <si>
    <t>0</t>
  </si>
  <si>
    <t>0.00</t>
  </si>
  <si>
    <t>携程汇智国际直连</t>
  </si>
  <si>
    <t>2022-02-19 21:23:02</t>
  </si>
  <si>
    <t>否</t>
  </si>
  <si>
    <t>汇智国际旅游发展有限公司</t>
  </si>
  <si>
    <t>直连</t>
  </si>
  <si>
    <t>2425524</t>
  </si>
  <si>
    <t>新加坡史各士皇族酒店</t>
  </si>
  <si>
    <t>Chia Yao Yang</t>
  </si>
  <si>
    <t>901.88</t>
  </si>
  <si>
    <t>1110.00</t>
  </si>
  <si>
    <t>2022-02-19 20:46:33</t>
  </si>
  <si>
    <t>2424929</t>
  </si>
  <si>
    <t>金马仑高原国敦度假村</t>
  </si>
  <si>
    <t>YUSOFF AHMAD NAJIB</t>
  </si>
  <si>
    <t>439.56</t>
  </si>
  <si>
    <t>541.00</t>
  </si>
  <si>
    <t>2022-02-19 17:13:59</t>
  </si>
  <si>
    <t>2424839</t>
  </si>
  <si>
    <t>仁川华美达酒店</t>
  </si>
  <si>
    <t>Kim Jeongryeol</t>
  </si>
  <si>
    <t>554.13</t>
  </si>
  <si>
    <t>682.00</t>
  </si>
  <si>
    <t>2022-02-19 16:49:27</t>
  </si>
  <si>
    <t>2424637</t>
  </si>
  <si>
    <t>kim jungsuk</t>
  </si>
  <si>
    <t>470.44</t>
  </si>
  <si>
    <t>579.00</t>
  </si>
  <si>
    <t>2022-02-19 15:16:30</t>
  </si>
  <si>
    <t>2424401</t>
  </si>
  <si>
    <t>大田科技谷酒店</t>
  </si>
  <si>
    <t>WU YANLING</t>
  </si>
  <si>
    <t>366.44</t>
  </si>
  <si>
    <t>451.00</t>
  </si>
  <si>
    <t>2022-02-19 13:17:26</t>
  </si>
  <si>
    <t>2424372</t>
  </si>
  <si>
    <t>杨洋国际机场酒店</t>
  </si>
  <si>
    <t>kim seung gyu</t>
  </si>
  <si>
    <t>400.56</t>
  </si>
  <si>
    <t>493.00</t>
  </si>
  <si>
    <t>2022-02-19 12:55:25</t>
  </si>
  <si>
    <t>2424190</t>
  </si>
  <si>
    <t>济州岛西归浦Js价值酒店</t>
  </si>
  <si>
    <t>kim iltae</t>
  </si>
  <si>
    <t>292.50</t>
  </si>
  <si>
    <t>360.00</t>
  </si>
  <si>
    <t>2022-02-19 11:40:36</t>
  </si>
  <si>
    <t>2423957</t>
  </si>
  <si>
    <t>坡州Sienna酒店</t>
  </si>
  <si>
    <t>Lee yunmi</t>
  </si>
  <si>
    <t>1126.13</t>
  </si>
  <si>
    <t>1386.00</t>
  </si>
  <si>
    <t>2022-02-19 09:07:30</t>
  </si>
  <si>
    <t>2423802</t>
  </si>
  <si>
    <t>雅加达皮克大道瑞士酒店</t>
  </si>
  <si>
    <t>Salim Trecor</t>
  </si>
  <si>
    <t>444.44</t>
  </si>
  <si>
    <t>547.00</t>
  </si>
  <si>
    <t>2022-02-19 02:32:04</t>
  </si>
  <si>
    <t>2022-02-18</t>
  </si>
  <si>
    <t>2423688</t>
  </si>
  <si>
    <t>国际酒店</t>
  </si>
  <si>
    <t>Joyce Merica,Richardson Jared</t>
  </si>
  <si>
    <t>655.19</t>
  </si>
  <si>
    <t>805.00</t>
  </si>
  <si>
    <t>2022-02-18 23:16:55</t>
  </si>
  <si>
    <t>2423455</t>
  </si>
  <si>
    <t>Dass Ajay</t>
  </si>
  <si>
    <t>901.80</t>
  </si>
  <si>
    <t>1108.00</t>
  </si>
  <si>
    <t>2022-02-18 21:19:54</t>
  </si>
  <si>
    <t>2423264</t>
  </si>
  <si>
    <t>吉隆坡四季酒店</t>
  </si>
  <si>
    <t>Mat Hussin Mohd Norhusairi</t>
  </si>
  <si>
    <t>1071.09</t>
  </si>
  <si>
    <t>1316.00</t>
  </si>
  <si>
    <t>2022-02-18 20:06:13</t>
  </si>
  <si>
    <t>2423161</t>
  </si>
  <si>
    <t>kamaludin zaishah</t>
  </si>
  <si>
    <t>2142.18</t>
  </si>
  <si>
    <t>2632.00</t>
  </si>
  <si>
    <t>2022-02-18 19:36:51</t>
  </si>
  <si>
    <t>2423037</t>
  </si>
  <si>
    <t>Mohammed Ramlan Muhammad Hafiz</t>
  </si>
  <si>
    <t>1803.60</t>
  </si>
  <si>
    <t>2216.00</t>
  </si>
  <si>
    <t>2022-02-18 18:50:11</t>
  </si>
  <si>
    <t>2022-02-17</t>
  </si>
  <si>
    <t>2420274</t>
  </si>
  <si>
    <t>银河海会议温泉酒店</t>
  </si>
  <si>
    <t>urovva elena</t>
  </si>
  <si>
    <t>1256.66</t>
  </si>
  <si>
    <t>1544.00</t>
  </si>
  <si>
    <t>2022-02-17 07:35:06</t>
  </si>
  <si>
    <t>2022-02-13</t>
  </si>
  <si>
    <t>2418560</t>
  </si>
  <si>
    <t>富查伊拉海滩费尔蒙酒店及度假村</t>
  </si>
  <si>
    <t>HUSSIEN MARWAN,Aly Mai</t>
  </si>
  <si>
    <t>2911.03</t>
  </si>
  <si>
    <t>3567.00</t>
  </si>
  <si>
    <t>2022-02-13 07:41:54</t>
  </si>
  <si>
    <t>2022-02-06</t>
  </si>
  <si>
    <t>2413618</t>
  </si>
  <si>
    <t>波特兰克拉丽奥酒店</t>
  </si>
  <si>
    <t>Correia Kaycee</t>
  </si>
  <si>
    <t>624.88</t>
  </si>
  <si>
    <t>764.00</t>
  </si>
  <si>
    <t>2022-02-06 00:20:27</t>
  </si>
  <si>
    <t>2022-02-02</t>
  </si>
  <si>
    <t>2411939</t>
  </si>
  <si>
    <t>圣迭戈曼切斯特君悦酒店</t>
  </si>
  <si>
    <t>Shen Yue</t>
  </si>
  <si>
    <t>11861.19</t>
  </si>
  <si>
    <t>14502.00</t>
  </si>
  <si>
    <t>2022-02-02 12:37:32</t>
  </si>
  <si>
    <t>2022-01-27</t>
  </si>
  <si>
    <t>2409674</t>
  </si>
  <si>
    <t>纳什机场酒店</t>
  </si>
  <si>
    <t>O sullivam Denis</t>
  </si>
  <si>
    <t>431.03</t>
  </si>
  <si>
    <t>527.00</t>
  </si>
  <si>
    <t>2022-01-27 07:20:29</t>
  </si>
  <si>
    <t>2021-11-14</t>
  </si>
  <si>
    <t>2299095</t>
  </si>
  <si>
    <t>贝克斯菲尔德会展中心万豪酒店</t>
  </si>
  <si>
    <t>Roser Jeanette R</t>
  </si>
  <si>
    <t>3844.86</t>
  </si>
  <si>
    <t>4686.00</t>
  </si>
  <si>
    <t>2021-11-14 04:15:58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</si>
</sst>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44609</v>
      </c>
      <c r="G2" s="6">
        <v>44612</v>
      </c>
      <c r="H2" s="4">
        <v>1</v>
      </c>
      <c r="I2" s="4">
        <v>3</v>
      </c>
      <c r="J2" s="4">
        <v>3</v>
      </c>
      <c r="K2" s="4" t="s">
        <v>30</v>
      </c>
      <c r="L2" s="4">
        <v>4686</v>
      </c>
      <c r="M2" s="4">
        <v>4686</v>
      </c>
      <c r="N2" s="4" t="s">
        <v>31</v>
      </c>
      <c r="O2" s="4" t="s">
        <v>32</v>
      </c>
      <c r="P2" s="4" t="s">
        <v>33</v>
      </c>
      <c r="Q2" s="4">
        <v>0</v>
      </c>
      <c r="R2" s="7">
        <v>44514</v>
      </c>
      <c r="S2" s="6">
        <v>44615</v>
      </c>
      <c r="T2" s="4" t="s">
        <v>34</v>
      </c>
      <c r="U2" s="4">
        <v>4686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44611</v>
      </c>
      <c r="G3" s="6">
        <v>44612</v>
      </c>
      <c r="H3" s="4">
        <v>1</v>
      </c>
      <c r="I3" s="4">
        <v>1</v>
      </c>
      <c r="J3" s="4">
        <v>1</v>
      </c>
      <c r="K3" s="4" t="s">
        <v>30</v>
      </c>
      <c r="L3" s="4">
        <v>1237</v>
      </c>
      <c r="M3" s="4">
        <v>1237</v>
      </c>
      <c r="N3" s="4" t="s">
        <v>40</v>
      </c>
      <c r="O3" s="4" t="s">
        <v>32</v>
      </c>
      <c r="P3" s="4" t="s">
        <v>33</v>
      </c>
      <c r="Q3" s="4">
        <v>0</v>
      </c>
      <c r="R3" s="7">
        <v>44579</v>
      </c>
      <c r="S3" s="6">
        <v>44615</v>
      </c>
      <c r="T3" s="4" t="s">
        <v>34</v>
      </c>
      <c r="U3" s="4">
        <v>1237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44611</v>
      </c>
      <c r="G4" s="6">
        <v>44612</v>
      </c>
      <c r="H4" s="4">
        <v>1</v>
      </c>
      <c r="I4" s="4">
        <v>1</v>
      </c>
      <c r="J4" s="4">
        <v>1</v>
      </c>
      <c r="K4" s="4" t="s">
        <v>30</v>
      </c>
      <c r="L4" s="4">
        <v>-1237</v>
      </c>
      <c r="M4" s="4">
        <v>-1237</v>
      </c>
      <c r="N4" s="4" t="s">
        <v>40</v>
      </c>
      <c r="O4" s="4" t="s">
        <v>32</v>
      </c>
      <c r="P4" s="4" t="s">
        <v>33</v>
      </c>
      <c r="Q4" s="4">
        <v>0</v>
      </c>
      <c r="R4" s="7">
        <v>44579</v>
      </c>
      <c r="S4" s="6">
        <v>44615</v>
      </c>
      <c r="T4" s="4" t="s">
        <v>34</v>
      </c>
      <c r="U4" s="4">
        <v>-1237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44611</v>
      </c>
      <c r="G5" s="6">
        <v>44612</v>
      </c>
      <c r="H5" s="4">
        <v>1</v>
      </c>
      <c r="I5" s="4">
        <v>1</v>
      </c>
      <c r="J5" s="4">
        <v>1</v>
      </c>
      <c r="K5" s="4" t="s">
        <v>30</v>
      </c>
      <c r="L5" s="4">
        <v>527</v>
      </c>
      <c r="M5" s="4">
        <v>527</v>
      </c>
      <c r="N5" s="4" t="s">
        <v>46</v>
      </c>
      <c r="O5" s="4" t="s">
        <v>32</v>
      </c>
      <c r="P5" s="4" t="s">
        <v>33</v>
      </c>
      <c r="Q5" s="4">
        <v>0</v>
      </c>
      <c r="R5" s="7">
        <v>44588</v>
      </c>
      <c r="S5" s="6">
        <v>44615</v>
      </c>
      <c r="T5" s="4" t="s">
        <v>34</v>
      </c>
      <c r="U5" s="4">
        <v>527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44610</v>
      </c>
      <c r="G6" s="6">
        <v>44612</v>
      </c>
      <c r="H6" s="4">
        <v>1</v>
      </c>
      <c r="I6" s="4">
        <v>2</v>
      </c>
      <c r="J6" s="4">
        <v>2</v>
      </c>
      <c r="K6" s="4" t="s">
        <v>30</v>
      </c>
      <c r="L6" s="4">
        <v>14502</v>
      </c>
      <c r="M6" s="4">
        <v>14502</v>
      </c>
      <c r="N6" s="4" t="s">
        <v>52</v>
      </c>
      <c r="O6" s="4" t="s">
        <v>32</v>
      </c>
      <c r="P6" s="4" t="s">
        <v>33</v>
      </c>
      <c r="Q6" s="4">
        <v>0</v>
      </c>
      <c r="R6" s="7">
        <v>44594</v>
      </c>
      <c r="S6" s="6">
        <v>44615</v>
      </c>
      <c r="T6" s="4" t="s">
        <v>34</v>
      </c>
      <c r="U6" s="4">
        <v>14502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39</v>
      </c>
      <c r="F7" s="6">
        <v>44611</v>
      </c>
      <c r="G7" s="6">
        <v>44612</v>
      </c>
      <c r="H7" s="4">
        <v>1</v>
      </c>
      <c r="I7" s="4">
        <v>1</v>
      </c>
      <c r="J7" s="4">
        <v>1</v>
      </c>
      <c r="K7" s="4" t="s">
        <v>30</v>
      </c>
      <c r="L7" s="4">
        <v>764</v>
      </c>
      <c r="M7" s="4">
        <v>764</v>
      </c>
      <c r="N7" s="4" t="s">
        <v>56</v>
      </c>
      <c r="O7" s="4" t="s">
        <v>32</v>
      </c>
      <c r="P7" s="4" t="s">
        <v>33</v>
      </c>
      <c r="Q7" s="4">
        <v>0</v>
      </c>
      <c r="R7" s="7">
        <v>44598</v>
      </c>
      <c r="S7" s="6">
        <v>44615</v>
      </c>
      <c r="T7" s="4" t="s">
        <v>34</v>
      </c>
      <c r="U7" s="4">
        <v>764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44609</v>
      </c>
      <c r="G8" s="6">
        <v>44612</v>
      </c>
      <c r="H8" s="4">
        <v>1</v>
      </c>
      <c r="I8" s="4">
        <v>3</v>
      </c>
      <c r="J8" s="4">
        <v>3</v>
      </c>
      <c r="K8" s="4" t="s">
        <v>30</v>
      </c>
      <c r="L8" s="4">
        <v>3567</v>
      </c>
      <c r="M8" s="4">
        <v>3567</v>
      </c>
      <c r="N8" s="4" t="s">
        <v>61</v>
      </c>
      <c r="O8" s="4" t="s">
        <v>32</v>
      </c>
      <c r="P8" s="4" t="s">
        <v>33</v>
      </c>
      <c r="Q8" s="4">
        <v>0</v>
      </c>
      <c r="R8" s="7">
        <v>44605</v>
      </c>
      <c r="S8" s="6">
        <v>44615</v>
      </c>
      <c r="T8" s="4" t="s">
        <v>34</v>
      </c>
      <c r="U8" s="4">
        <v>3567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44609</v>
      </c>
      <c r="G9" s="6">
        <v>44612</v>
      </c>
      <c r="H9" s="4">
        <v>1</v>
      </c>
      <c r="I9" s="4">
        <v>3</v>
      </c>
      <c r="J9" s="4">
        <v>3</v>
      </c>
      <c r="K9" s="4" t="s">
        <v>30</v>
      </c>
      <c r="L9" s="4">
        <v>1544</v>
      </c>
      <c r="M9" s="4">
        <v>1544</v>
      </c>
      <c r="N9" s="4" t="s">
        <v>67</v>
      </c>
      <c r="O9" s="4" t="s">
        <v>32</v>
      </c>
      <c r="P9" s="4" t="s">
        <v>33</v>
      </c>
      <c r="Q9" s="4">
        <v>0</v>
      </c>
      <c r="R9" s="7">
        <v>44609</v>
      </c>
      <c r="S9" s="6">
        <v>44615</v>
      </c>
      <c r="T9" s="4" t="s">
        <v>34</v>
      </c>
      <c r="U9" s="4">
        <v>1544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44610</v>
      </c>
      <c r="G10" s="6">
        <v>44612</v>
      </c>
      <c r="H10" s="4">
        <v>1</v>
      </c>
      <c r="I10" s="4">
        <v>2</v>
      </c>
      <c r="J10" s="4">
        <v>2</v>
      </c>
      <c r="K10" s="4" t="s">
        <v>30</v>
      </c>
      <c r="L10" s="4">
        <v>1334</v>
      </c>
      <c r="M10" s="4">
        <v>1334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44615</v>
      </c>
      <c r="T10" s="4" t="s">
        <v>34</v>
      </c>
      <c r="U10" s="4">
        <v>1334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42</v>
      </c>
      <c r="D11" s="4" t="s">
        <v>70</v>
      </c>
      <c r="E11" s="4" t="s">
        <v>71</v>
      </c>
      <c r="F11" s="6">
        <v>44610</v>
      </c>
      <c r="G11" s="6">
        <v>44612</v>
      </c>
      <c r="H11" s="4">
        <v>1</v>
      </c>
      <c r="I11" s="4">
        <v>2</v>
      </c>
      <c r="J11" s="4">
        <v>2</v>
      </c>
      <c r="K11" s="4" t="s">
        <v>30</v>
      </c>
      <c r="L11" s="4">
        <v>-1334</v>
      </c>
      <c r="M11" s="4">
        <v>-1334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44615</v>
      </c>
      <c r="T11" s="4" t="s">
        <v>34</v>
      </c>
      <c r="U11" s="4">
        <v>-1334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44610</v>
      </c>
      <c r="G12" s="6">
        <v>44612</v>
      </c>
      <c r="H12" s="4">
        <v>1</v>
      </c>
      <c r="I12" s="4">
        <v>2</v>
      </c>
      <c r="J12" s="4">
        <v>2</v>
      </c>
      <c r="K12" s="4" t="s">
        <v>30</v>
      </c>
      <c r="L12" s="4">
        <v>2216</v>
      </c>
      <c r="M12" s="4">
        <v>2216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44615</v>
      </c>
      <c r="T12" s="4" t="s">
        <v>34</v>
      </c>
      <c r="U12" s="4">
        <v>2216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44611</v>
      </c>
      <c r="G13" s="6">
        <v>44612</v>
      </c>
      <c r="H13" s="4">
        <v>2</v>
      </c>
      <c r="I13" s="4">
        <v>1</v>
      </c>
      <c r="J13" s="4">
        <v>2</v>
      </c>
      <c r="K13" s="4" t="s">
        <v>30</v>
      </c>
      <c r="L13" s="4">
        <v>2632</v>
      </c>
      <c r="M13" s="4">
        <v>2632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44610</v>
      </c>
      <c r="S13" s="6">
        <v>44615</v>
      </c>
      <c r="T13" s="4" t="s">
        <v>34</v>
      </c>
      <c r="U13" s="4">
        <v>2632</v>
      </c>
      <c r="V13" s="4">
        <v>0</v>
      </c>
      <c r="W13" s="4">
        <v>0</v>
      </c>
      <c r="X13" s="4" t="s">
        <v>81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44611</v>
      </c>
      <c r="G14" s="6">
        <v>44612</v>
      </c>
      <c r="H14" s="4">
        <v>1</v>
      </c>
      <c r="I14" s="4">
        <v>1</v>
      </c>
      <c r="J14" s="4">
        <v>1</v>
      </c>
      <c r="K14" s="4" t="s">
        <v>30</v>
      </c>
      <c r="L14" s="4">
        <v>1316</v>
      </c>
      <c r="M14" s="4">
        <v>1316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44610</v>
      </c>
      <c r="S14" s="6">
        <v>44615</v>
      </c>
      <c r="T14" s="4" t="s">
        <v>34</v>
      </c>
      <c r="U14" s="4">
        <v>1316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44611</v>
      </c>
      <c r="G15" s="6">
        <v>44612</v>
      </c>
      <c r="H15" s="4">
        <v>1</v>
      </c>
      <c r="I15" s="4">
        <v>1</v>
      </c>
      <c r="J15" s="4">
        <v>1</v>
      </c>
      <c r="K15" s="4" t="s">
        <v>30</v>
      </c>
      <c r="L15" s="4">
        <v>1108</v>
      </c>
      <c r="M15" s="4">
        <v>1108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44610</v>
      </c>
      <c r="S15" s="6">
        <v>44615</v>
      </c>
      <c r="T15" s="4" t="s">
        <v>34</v>
      </c>
      <c r="U15" s="4">
        <v>1108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44611</v>
      </c>
      <c r="G16" s="6">
        <v>44612</v>
      </c>
      <c r="H16" s="4">
        <v>1</v>
      </c>
      <c r="I16" s="4">
        <v>1</v>
      </c>
      <c r="J16" s="4">
        <v>1</v>
      </c>
      <c r="K16" s="4" t="s">
        <v>30</v>
      </c>
      <c r="L16" s="4">
        <v>805</v>
      </c>
      <c r="M16" s="4">
        <v>805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44610</v>
      </c>
      <c r="S16" s="6">
        <v>44615</v>
      </c>
      <c r="T16" s="4" t="s">
        <v>34</v>
      </c>
      <c r="U16" s="4">
        <v>805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44611</v>
      </c>
      <c r="G17" s="6">
        <v>44612</v>
      </c>
      <c r="H17" s="4">
        <v>1</v>
      </c>
      <c r="I17" s="4">
        <v>1</v>
      </c>
      <c r="J17" s="4">
        <v>1</v>
      </c>
      <c r="K17" s="4" t="s">
        <v>30</v>
      </c>
      <c r="L17" s="4">
        <v>547</v>
      </c>
      <c r="M17" s="4">
        <v>547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44611</v>
      </c>
      <c r="S17" s="6">
        <v>44615</v>
      </c>
      <c r="T17" s="4" t="s">
        <v>34</v>
      </c>
      <c r="U17" s="4">
        <v>547</v>
      </c>
      <c r="V17" s="4">
        <v>0</v>
      </c>
      <c r="W17" s="4">
        <v>0</v>
      </c>
      <c r="X17" s="4" t="s">
        <v>35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44611</v>
      </c>
      <c r="G18" s="6">
        <v>44612</v>
      </c>
      <c r="H18" s="4">
        <v>1</v>
      </c>
      <c r="I18" s="4">
        <v>1</v>
      </c>
      <c r="J18" s="4">
        <v>1</v>
      </c>
      <c r="K18" s="4" t="s">
        <v>30</v>
      </c>
      <c r="L18" s="4">
        <v>1386</v>
      </c>
      <c r="M18" s="4">
        <v>1386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44611</v>
      </c>
      <c r="S18" s="6">
        <v>44615</v>
      </c>
      <c r="T18" s="4" t="s">
        <v>34</v>
      </c>
      <c r="U18" s="4">
        <v>1386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44611</v>
      </c>
      <c r="G19" s="6">
        <v>44612</v>
      </c>
      <c r="H19" s="4">
        <v>1</v>
      </c>
      <c r="I19" s="4">
        <v>1</v>
      </c>
      <c r="J19" s="4">
        <v>1</v>
      </c>
      <c r="K19" s="4" t="s">
        <v>30</v>
      </c>
      <c r="L19" s="4">
        <v>360</v>
      </c>
      <c r="M19" s="4">
        <v>360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44611</v>
      </c>
      <c r="S19" s="6">
        <v>44615</v>
      </c>
      <c r="T19" s="4" t="s">
        <v>34</v>
      </c>
      <c r="U19" s="4">
        <v>360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44611</v>
      </c>
      <c r="G20" s="6">
        <v>44612</v>
      </c>
      <c r="H20" s="4">
        <v>1</v>
      </c>
      <c r="I20" s="4">
        <v>1</v>
      </c>
      <c r="J20" s="4">
        <v>1</v>
      </c>
      <c r="K20" s="4" t="s">
        <v>30</v>
      </c>
      <c r="L20" s="4">
        <v>493</v>
      </c>
      <c r="M20" s="4">
        <v>493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44611</v>
      </c>
      <c r="S20" s="6">
        <v>44615</v>
      </c>
      <c r="T20" s="4" t="s">
        <v>34</v>
      </c>
      <c r="U20" s="4">
        <v>493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44611</v>
      </c>
      <c r="G21" s="6">
        <v>44612</v>
      </c>
      <c r="H21" s="4">
        <v>1</v>
      </c>
      <c r="I21" s="4">
        <v>1</v>
      </c>
      <c r="J21" s="4">
        <v>1</v>
      </c>
      <c r="K21" s="4" t="s">
        <v>30</v>
      </c>
      <c r="L21" s="4">
        <v>451</v>
      </c>
      <c r="M21" s="4">
        <v>451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44611</v>
      </c>
      <c r="S21" s="6">
        <v>44615</v>
      </c>
      <c r="T21" s="4" t="s">
        <v>34</v>
      </c>
      <c r="U21" s="4">
        <v>451</v>
      </c>
      <c r="V21" s="4">
        <v>0</v>
      </c>
      <c r="W21" s="4">
        <v>0</v>
      </c>
      <c r="X21" s="4" t="s">
        <v>116</v>
      </c>
      <c r="Y21" s="4" t="s">
        <v>35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44611</v>
      </c>
      <c r="G22" s="6">
        <v>44612</v>
      </c>
      <c r="H22" s="4">
        <v>1</v>
      </c>
      <c r="I22" s="4">
        <v>1</v>
      </c>
      <c r="J22" s="4">
        <v>1</v>
      </c>
      <c r="K22" s="4" t="s">
        <v>30</v>
      </c>
      <c r="L22" s="4">
        <v>579</v>
      </c>
      <c r="M22" s="4">
        <v>579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44611</v>
      </c>
      <c r="S22" s="6">
        <v>44615</v>
      </c>
      <c r="T22" s="4" t="s">
        <v>34</v>
      </c>
      <c r="U22" s="4">
        <v>579</v>
      </c>
      <c r="V22" s="4">
        <v>0</v>
      </c>
      <c r="W22" s="4">
        <v>0</v>
      </c>
      <c r="X22" s="4" t="s">
        <v>121</v>
      </c>
      <c r="Y22" s="4" t="s">
        <v>35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44611</v>
      </c>
      <c r="G23" s="6">
        <v>44612</v>
      </c>
      <c r="H23" s="4">
        <v>1</v>
      </c>
      <c r="I23" s="4">
        <v>1</v>
      </c>
      <c r="J23" s="4">
        <v>1</v>
      </c>
      <c r="K23" s="4" t="s">
        <v>30</v>
      </c>
      <c r="L23" s="4">
        <v>682</v>
      </c>
      <c r="M23" s="4">
        <v>682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44611</v>
      </c>
      <c r="S23" s="6">
        <v>44615</v>
      </c>
      <c r="T23" s="4" t="s">
        <v>34</v>
      </c>
      <c r="U23" s="4">
        <v>682</v>
      </c>
      <c r="V23" s="4">
        <v>0</v>
      </c>
      <c r="W23" s="4">
        <v>0</v>
      </c>
      <c r="X23" s="4" t="s">
        <v>124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44611</v>
      </c>
      <c r="G24" s="6">
        <v>44612</v>
      </c>
      <c r="H24" s="4">
        <v>1</v>
      </c>
      <c r="I24" s="4">
        <v>1</v>
      </c>
      <c r="J24" s="4">
        <v>1</v>
      </c>
      <c r="K24" s="4" t="s">
        <v>30</v>
      </c>
      <c r="L24" s="4">
        <v>541</v>
      </c>
      <c r="M24" s="4">
        <v>541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44611</v>
      </c>
      <c r="S24" s="6">
        <v>44615</v>
      </c>
      <c r="T24" s="4" t="s">
        <v>34</v>
      </c>
      <c r="U24" s="4">
        <v>541</v>
      </c>
      <c r="V24" s="4">
        <v>0</v>
      </c>
      <c r="W24" s="4">
        <v>0</v>
      </c>
      <c r="X24" s="4" t="s">
        <v>130</v>
      </c>
      <c r="Y24" s="4" t="s">
        <v>35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74</v>
      </c>
      <c r="E25" s="4" t="s">
        <v>75</v>
      </c>
      <c r="F25" s="6">
        <v>44611</v>
      </c>
      <c r="G25" s="6">
        <v>44612</v>
      </c>
      <c r="H25" s="4">
        <v>1</v>
      </c>
      <c r="I25" s="4">
        <v>1</v>
      </c>
      <c r="J25" s="4">
        <v>1</v>
      </c>
      <c r="K25" s="4" t="s">
        <v>30</v>
      </c>
      <c r="L25" s="4">
        <v>1110</v>
      </c>
      <c r="M25" s="4">
        <v>1110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44611</v>
      </c>
      <c r="S25" s="6">
        <v>44615</v>
      </c>
      <c r="T25" s="4" t="s">
        <v>34</v>
      </c>
      <c r="U25" s="4">
        <v>1110</v>
      </c>
      <c r="V25" s="4">
        <v>0</v>
      </c>
      <c r="W25" s="4">
        <v>0</v>
      </c>
      <c r="X25" s="4" t="s">
        <v>133</v>
      </c>
      <c r="Y25" s="4" t="s">
        <v>35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44611</v>
      </c>
      <c r="G26" s="6">
        <v>44612</v>
      </c>
      <c r="H26" s="4">
        <v>1</v>
      </c>
      <c r="I26" s="4">
        <v>1</v>
      </c>
      <c r="J26" s="4">
        <v>1</v>
      </c>
      <c r="K26" s="4" t="s">
        <v>30</v>
      </c>
      <c r="L26" s="4">
        <v>2345</v>
      </c>
      <c r="M26" s="4">
        <v>2345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44611</v>
      </c>
      <c r="S26" s="6">
        <v>44615</v>
      </c>
      <c r="T26" s="4" t="s">
        <v>34</v>
      </c>
      <c r="U26" s="4">
        <v>2345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1" sqref="A31:A3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</v>
      </c>
    </row>
    <row r="2" s="4" customFormat="1" spans="1:9">
      <c r="A2" s="5">
        <v>16792696081</v>
      </c>
      <c r="B2" s="6">
        <v>44609</v>
      </c>
      <c r="C2" s="6">
        <v>44612</v>
      </c>
      <c r="D2" s="4">
        <v>4686</v>
      </c>
      <c r="E2" s="4" t="str">
        <f>VLOOKUP(A2,HOP!A:L,12,0)</f>
        <v>4686.00</v>
      </c>
      <c r="F2" s="4" t="str">
        <f>VLOOKUP(A2,HOP!A:C,3,0)</f>
        <v>2299095</v>
      </c>
      <c r="G2" s="4">
        <f>D2-E2</f>
        <v>0</v>
      </c>
      <c r="H2" s="4" t="str">
        <f>$H$1&amp;F2</f>
        <v>，2299095</v>
      </c>
      <c r="I2" s="4" t="str">
        <f>VLOOKUP(A2,HOP!A:T,20,0)</f>
        <v>直连</v>
      </c>
    </row>
    <row r="3" s="4" customFormat="1" hidden="1" spans="1:9">
      <c r="A3" s="5">
        <v>17193518448</v>
      </c>
      <c r="B3" s="6">
        <v>44611</v>
      </c>
      <c r="C3" s="6">
        <v>44612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4" si="0">D3-E3</f>
        <v>#N/A</v>
      </c>
      <c r="H3" s="4" t="e">
        <f t="shared" ref="H3:H24" si="1">$H$1&amp;F3</f>
        <v>#N/A</v>
      </c>
      <c r="I3" s="4" t="e">
        <f>VLOOKUP(A3,HOP!A:T,20,0)</f>
        <v>#N/A</v>
      </c>
    </row>
    <row r="4" s="4" customFormat="1" spans="1:9">
      <c r="A4" s="5">
        <v>17242290405</v>
      </c>
      <c r="B4" s="6">
        <v>44611</v>
      </c>
      <c r="C4" s="6">
        <v>44612</v>
      </c>
      <c r="D4" s="4">
        <v>527</v>
      </c>
      <c r="E4" s="4" t="str">
        <f>VLOOKUP(A4,HOP!A:L,12,0)</f>
        <v>527.00</v>
      </c>
      <c r="F4" s="4" t="str">
        <f>VLOOKUP(A4,HOP!A:C,3,0)</f>
        <v>2409674</v>
      </c>
      <c r="G4" s="4">
        <f t="shared" si="0"/>
        <v>0</v>
      </c>
      <c r="H4" s="4" t="str">
        <f t="shared" si="1"/>
        <v>，2409674</v>
      </c>
      <c r="I4" s="4" t="str">
        <f>VLOOKUP(A4,HOP!A:T,20,0)</f>
        <v>直连</v>
      </c>
    </row>
    <row r="5" s="4" customFormat="1" spans="1:9">
      <c r="A5" s="5">
        <v>17270039277</v>
      </c>
      <c r="B5" s="6">
        <v>44610</v>
      </c>
      <c r="C5" s="6">
        <v>44612</v>
      </c>
      <c r="D5" s="4">
        <v>14502</v>
      </c>
      <c r="E5" s="4" t="str">
        <f>VLOOKUP(A5,HOP!A:L,12,0)</f>
        <v>14502.00</v>
      </c>
      <c r="F5" s="4" t="str">
        <f>VLOOKUP(A5,HOP!A:C,3,0)</f>
        <v>2411939</v>
      </c>
      <c r="G5" s="4">
        <f t="shared" si="0"/>
        <v>0</v>
      </c>
      <c r="H5" s="4" t="str">
        <f t="shared" si="1"/>
        <v>，2411939</v>
      </c>
      <c r="I5" s="4" t="str">
        <f>VLOOKUP(A5,HOP!A:T,20,0)</f>
        <v>直连</v>
      </c>
    </row>
    <row r="6" s="4" customFormat="1" spans="1:9">
      <c r="A6" s="5">
        <v>17294535919</v>
      </c>
      <c r="B6" s="6">
        <v>44611</v>
      </c>
      <c r="C6" s="6">
        <v>44612</v>
      </c>
      <c r="D6" s="4">
        <v>764</v>
      </c>
      <c r="E6" s="4" t="str">
        <f>VLOOKUP(A6,HOP!A:L,12,0)</f>
        <v>764.00</v>
      </c>
      <c r="F6" s="4" t="str">
        <f>VLOOKUP(A6,HOP!A:C,3,0)</f>
        <v>2413618</v>
      </c>
      <c r="G6" s="4">
        <f t="shared" si="0"/>
        <v>0</v>
      </c>
      <c r="H6" s="4" t="str">
        <f t="shared" si="1"/>
        <v>，2413618</v>
      </c>
      <c r="I6" s="4" t="str">
        <f>VLOOKUP(A6,HOP!A:T,20,0)</f>
        <v>直连</v>
      </c>
    </row>
    <row r="7" s="4" customFormat="1" spans="1:9">
      <c r="A7" s="5">
        <v>17346160799</v>
      </c>
      <c r="B7" s="6">
        <v>44609</v>
      </c>
      <c r="C7" s="6">
        <v>44612</v>
      </c>
      <c r="D7" s="4">
        <v>3567</v>
      </c>
      <c r="E7" s="4" t="str">
        <f>VLOOKUP(A7,HOP!A:L,12,0)</f>
        <v>3567.00</v>
      </c>
      <c r="F7" s="4" t="str">
        <f>VLOOKUP(A7,HOP!A:C,3,0)</f>
        <v>2418560</v>
      </c>
      <c r="G7" s="4">
        <f t="shared" si="0"/>
        <v>0</v>
      </c>
      <c r="H7" s="4" t="str">
        <f t="shared" si="1"/>
        <v>，2418560</v>
      </c>
      <c r="I7" s="4" t="str">
        <f>VLOOKUP(A7,HOP!A:T,20,0)</f>
        <v>直连</v>
      </c>
    </row>
    <row r="8" s="4" customFormat="1" spans="1:9">
      <c r="A8" s="5">
        <v>17376879772</v>
      </c>
      <c r="B8" s="6">
        <v>44609</v>
      </c>
      <c r="C8" s="6">
        <v>44612</v>
      </c>
      <c r="D8" s="4">
        <v>1544</v>
      </c>
      <c r="E8" s="4" t="str">
        <f>VLOOKUP(A8,HOP!A:L,12,0)</f>
        <v>1544.00</v>
      </c>
      <c r="F8" s="4" t="str">
        <f>VLOOKUP(A8,HOP!A:C,3,0)</f>
        <v>2420274</v>
      </c>
      <c r="G8" s="4">
        <f t="shared" si="0"/>
        <v>0</v>
      </c>
      <c r="H8" s="4" t="str">
        <f t="shared" si="1"/>
        <v>，2420274</v>
      </c>
      <c r="I8" s="4" t="str">
        <f>VLOOKUP(A8,HOP!A:T,20,0)</f>
        <v>直连</v>
      </c>
    </row>
    <row r="9" s="4" customFormat="1" hidden="1" spans="1:9">
      <c r="A9" s="5">
        <v>17386315166</v>
      </c>
      <c r="B9" s="6">
        <v>44610</v>
      </c>
      <c r="C9" s="6">
        <v>44612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5">
        <v>17413578900</v>
      </c>
      <c r="B10" s="6">
        <v>44610</v>
      </c>
      <c r="C10" s="6">
        <v>44612</v>
      </c>
      <c r="D10" s="4">
        <v>2216</v>
      </c>
      <c r="E10" s="4" t="str">
        <f>VLOOKUP(A10,HOP!A:L,12,0)</f>
        <v>2216.00</v>
      </c>
      <c r="F10" s="4" t="str">
        <f>VLOOKUP(A10,HOP!A:C,3,0)</f>
        <v>2423037</v>
      </c>
      <c r="G10" s="4">
        <f t="shared" si="0"/>
        <v>0</v>
      </c>
      <c r="H10" s="4" t="str">
        <f t="shared" si="1"/>
        <v>，2423037</v>
      </c>
      <c r="I10" s="4" t="str">
        <f>VLOOKUP(A10,HOP!A:T,20,0)</f>
        <v>直连</v>
      </c>
    </row>
    <row r="11" s="4" customFormat="1" spans="1:9">
      <c r="A11" s="5">
        <v>17413836942</v>
      </c>
      <c r="B11" s="6">
        <v>44611</v>
      </c>
      <c r="C11" s="6">
        <v>44612</v>
      </c>
      <c r="D11" s="4">
        <v>2632</v>
      </c>
      <c r="E11" s="4" t="str">
        <f>VLOOKUP(A11,HOP!A:L,12,0)</f>
        <v>2632.00</v>
      </c>
      <c r="F11" s="4" t="str">
        <f>VLOOKUP(A11,HOP!A:C,3,0)</f>
        <v>2423161</v>
      </c>
      <c r="G11" s="4">
        <f t="shared" si="0"/>
        <v>0</v>
      </c>
      <c r="H11" s="4" t="str">
        <f t="shared" si="1"/>
        <v>，2423161</v>
      </c>
      <c r="I11" s="4" t="str">
        <f>VLOOKUP(A11,HOP!A:T,20,0)</f>
        <v>直连</v>
      </c>
    </row>
    <row r="12" s="4" customFormat="1" spans="1:9">
      <c r="A12" s="5">
        <v>17413995132</v>
      </c>
      <c r="B12" s="6">
        <v>44611</v>
      </c>
      <c r="C12" s="6">
        <v>44612</v>
      </c>
      <c r="D12" s="4">
        <v>1316</v>
      </c>
      <c r="E12" s="4" t="str">
        <f>VLOOKUP(A12,HOP!A:L,12,0)</f>
        <v>1316.00</v>
      </c>
      <c r="F12" s="4" t="str">
        <f>VLOOKUP(A12,HOP!A:C,3,0)</f>
        <v>2423264</v>
      </c>
      <c r="G12" s="4">
        <f t="shared" si="0"/>
        <v>0</v>
      </c>
      <c r="H12" s="4" t="str">
        <f t="shared" si="1"/>
        <v>，2423264</v>
      </c>
      <c r="I12" s="4" t="str">
        <f>VLOOKUP(A12,HOP!A:T,20,0)</f>
        <v>直连</v>
      </c>
    </row>
    <row r="13" s="4" customFormat="1" spans="1:9">
      <c r="A13" s="5">
        <v>17414402726</v>
      </c>
      <c r="B13" s="6">
        <v>44611</v>
      </c>
      <c r="C13" s="6">
        <v>44612</v>
      </c>
      <c r="D13" s="4">
        <v>1108</v>
      </c>
      <c r="E13" s="4" t="str">
        <f>VLOOKUP(A13,HOP!A:L,12,0)</f>
        <v>1108.00</v>
      </c>
      <c r="F13" s="4" t="str">
        <f>VLOOKUP(A13,HOP!A:C,3,0)</f>
        <v>2423455</v>
      </c>
      <c r="G13" s="4">
        <f t="shared" si="0"/>
        <v>0</v>
      </c>
      <c r="H13" s="4" t="str">
        <f t="shared" si="1"/>
        <v>，2423455</v>
      </c>
      <c r="I13" s="4" t="str">
        <f>VLOOKUP(A13,HOP!A:T,20,0)</f>
        <v>直连</v>
      </c>
    </row>
    <row r="14" s="4" customFormat="1" spans="1:9">
      <c r="A14" s="5">
        <v>17418975109</v>
      </c>
      <c r="B14" s="6">
        <v>44611</v>
      </c>
      <c r="C14" s="6">
        <v>44612</v>
      </c>
      <c r="D14" s="4">
        <v>805</v>
      </c>
      <c r="E14" s="4" t="str">
        <f>VLOOKUP(A14,HOP!A:L,12,0)</f>
        <v>805.00</v>
      </c>
      <c r="F14" s="4" t="str">
        <f>VLOOKUP(A14,HOP!A:C,3,0)</f>
        <v>2423688</v>
      </c>
      <c r="G14" s="4">
        <f t="shared" si="0"/>
        <v>0</v>
      </c>
      <c r="H14" s="4" t="str">
        <f t="shared" si="1"/>
        <v>，2423688</v>
      </c>
      <c r="I14" s="4" t="str">
        <f>VLOOKUP(A14,HOP!A:T,20,0)</f>
        <v>直连</v>
      </c>
    </row>
    <row r="15" s="4" customFormat="1" spans="1:9">
      <c r="A15" s="5">
        <v>17419713823</v>
      </c>
      <c r="B15" s="6">
        <v>44611</v>
      </c>
      <c r="C15" s="6">
        <v>44612</v>
      </c>
      <c r="D15" s="4">
        <v>547</v>
      </c>
      <c r="E15" s="4" t="str">
        <f>VLOOKUP(A15,HOP!A:L,12,0)</f>
        <v>547.00</v>
      </c>
      <c r="F15" s="4" t="str">
        <f>VLOOKUP(A15,HOP!A:C,3,0)</f>
        <v>2423802</v>
      </c>
      <c r="G15" s="4">
        <f t="shared" si="0"/>
        <v>0</v>
      </c>
      <c r="H15" s="4" t="str">
        <f t="shared" si="1"/>
        <v>，2423802</v>
      </c>
      <c r="I15" s="4" t="str">
        <f>VLOOKUP(A15,HOP!A:T,20,0)</f>
        <v>直连</v>
      </c>
    </row>
    <row r="16" s="4" customFormat="1" spans="1:9">
      <c r="A16" s="5">
        <v>17420059545</v>
      </c>
      <c r="B16" s="6">
        <v>44611</v>
      </c>
      <c r="C16" s="6">
        <v>44612</v>
      </c>
      <c r="D16" s="4">
        <v>1386</v>
      </c>
      <c r="E16" s="4" t="str">
        <f>VLOOKUP(A16,HOP!A:L,12,0)</f>
        <v>1386.00</v>
      </c>
      <c r="F16" s="4" t="str">
        <f>VLOOKUP(A16,HOP!A:C,3,0)</f>
        <v>2423957</v>
      </c>
      <c r="G16" s="4">
        <f t="shared" si="0"/>
        <v>0</v>
      </c>
      <c r="H16" s="4" t="str">
        <f t="shared" si="1"/>
        <v>，2423957</v>
      </c>
      <c r="I16" s="4" t="str">
        <f>VLOOKUP(A16,HOP!A:T,20,0)</f>
        <v>直连</v>
      </c>
    </row>
    <row r="17" s="4" customFormat="1" spans="1:9">
      <c r="A17" s="5">
        <v>17420622116</v>
      </c>
      <c r="B17" s="6">
        <v>44611</v>
      </c>
      <c r="C17" s="6">
        <v>44612</v>
      </c>
      <c r="D17" s="4">
        <v>360</v>
      </c>
      <c r="E17" s="4" t="str">
        <f>VLOOKUP(A17,HOP!A:L,12,0)</f>
        <v>360.00</v>
      </c>
      <c r="F17" s="4" t="str">
        <f>VLOOKUP(A17,HOP!A:C,3,0)</f>
        <v>2424190</v>
      </c>
      <c r="G17" s="4">
        <f t="shared" si="0"/>
        <v>0</v>
      </c>
      <c r="H17" s="4" t="str">
        <f t="shared" si="1"/>
        <v>，2424190</v>
      </c>
      <c r="I17" s="4" t="str">
        <f>VLOOKUP(A17,HOP!A:T,20,0)</f>
        <v>直连</v>
      </c>
    </row>
    <row r="18" s="4" customFormat="1" spans="1:9">
      <c r="A18" s="5">
        <v>17421015500</v>
      </c>
      <c r="B18" s="6">
        <v>44611</v>
      </c>
      <c r="C18" s="6">
        <v>44612</v>
      </c>
      <c r="D18" s="4">
        <v>493</v>
      </c>
      <c r="E18" s="4" t="str">
        <f>VLOOKUP(A18,HOP!A:L,12,0)</f>
        <v>493.00</v>
      </c>
      <c r="F18" s="4" t="str">
        <f>VLOOKUP(A18,HOP!A:C,3,0)</f>
        <v>2424372</v>
      </c>
      <c r="G18" s="4">
        <f t="shared" si="0"/>
        <v>0</v>
      </c>
      <c r="H18" s="4" t="str">
        <f t="shared" si="1"/>
        <v>，2424372</v>
      </c>
      <c r="I18" s="4" t="str">
        <f>VLOOKUP(A18,HOP!A:T,20,0)</f>
        <v>直连</v>
      </c>
    </row>
    <row r="19" s="4" customFormat="1" spans="1:9">
      <c r="A19" s="5">
        <v>17421090619</v>
      </c>
      <c r="B19" s="6">
        <v>44611</v>
      </c>
      <c r="C19" s="6">
        <v>44612</v>
      </c>
      <c r="D19" s="4">
        <v>451</v>
      </c>
      <c r="E19" s="4" t="str">
        <f>VLOOKUP(A19,HOP!A:L,12,0)</f>
        <v>451.00</v>
      </c>
      <c r="F19" s="4" t="str">
        <f>VLOOKUP(A19,HOP!A:C,3,0)</f>
        <v>2424401</v>
      </c>
      <c r="G19" s="4">
        <f t="shared" si="0"/>
        <v>0</v>
      </c>
      <c r="H19" s="4" t="str">
        <f t="shared" si="1"/>
        <v>，2424401</v>
      </c>
      <c r="I19" s="4" t="str">
        <f>VLOOKUP(A19,HOP!A:T,20,0)</f>
        <v>直连</v>
      </c>
    </row>
    <row r="20" s="4" customFormat="1" spans="1:9">
      <c r="A20" s="5">
        <v>17421726878</v>
      </c>
      <c r="B20" s="6">
        <v>44611</v>
      </c>
      <c r="C20" s="6">
        <v>44612</v>
      </c>
      <c r="D20" s="4">
        <v>579</v>
      </c>
      <c r="E20" s="4" t="str">
        <f>VLOOKUP(A20,HOP!A:L,12,0)</f>
        <v>579.00</v>
      </c>
      <c r="F20" s="4" t="str">
        <f>VLOOKUP(A20,HOP!A:C,3,0)</f>
        <v>2424637</v>
      </c>
      <c r="G20" s="4">
        <f t="shared" si="0"/>
        <v>0</v>
      </c>
      <c r="H20" s="4" t="str">
        <f t="shared" si="1"/>
        <v>，2424637</v>
      </c>
      <c r="I20" s="4" t="str">
        <f>VLOOKUP(A20,HOP!A:T,20,0)</f>
        <v>直连</v>
      </c>
    </row>
    <row r="21" s="4" customFormat="1" spans="1:9">
      <c r="A21" s="5">
        <v>17422143923</v>
      </c>
      <c r="B21" s="6">
        <v>44611</v>
      </c>
      <c r="C21" s="6">
        <v>44612</v>
      </c>
      <c r="D21" s="4">
        <v>682</v>
      </c>
      <c r="E21" s="4" t="str">
        <f>VLOOKUP(A21,HOP!A:L,12,0)</f>
        <v>682.00</v>
      </c>
      <c r="F21" s="4" t="str">
        <f>VLOOKUP(A21,HOP!A:C,3,0)</f>
        <v>2424839</v>
      </c>
      <c r="G21" s="4">
        <f t="shared" si="0"/>
        <v>0</v>
      </c>
      <c r="H21" s="4" t="str">
        <f t="shared" si="1"/>
        <v>，2424839</v>
      </c>
      <c r="I21" s="4" t="str">
        <f>VLOOKUP(A21,HOP!A:T,20,0)</f>
        <v>直连</v>
      </c>
    </row>
    <row r="22" s="4" customFormat="1" spans="1:9">
      <c r="A22" s="5">
        <v>17422277690</v>
      </c>
      <c r="B22" s="6">
        <v>44611</v>
      </c>
      <c r="C22" s="6">
        <v>44612</v>
      </c>
      <c r="D22" s="4">
        <v>541</v>
      </c>
      <c r="E22" s="4" t="str">
        <f>VLOOKUP(A22,HOP!A:L,12,0)</f>
        <v>541.00</v>
      </c>
      <c r="F22" s="4" t="str">
        <f>VLOOKUP(A22,HOP!A:C,3,0)</f>
        <v>2424929</v>
      </c>
      <c r="G22" s="4">
        <f t="shared" si="0"/>
        <v>0</v>
      </c>
      <c r="H22" s="4" t="str">
        <f t="shared" si="1"/>
        <v>，2424929</v>
      </c>
      <c r="I22" s="4" t="str">
        <f>VLOOKUP(A22,HOP!A:T,20,0)</f>
        <v>直连</v>
      </c>
    </row>
    <row r="23" s="4" customFormat="1" spans="1:9">
      <c r="A23" s="5">
        <v>17427419767</v>
      </c>
      <c r="B23" s="6">
        <v>44611</v>
      </c>
      <c r="C23" s="6">
        <v>44612</v>
      </c>
      <c r="D23" s="4">
        <v>1110</v>
      </c>
      <c r="E23" s="4" t="str">
        <f>VLOOKUP(A23,HOP!A:L,12,0)</f>
        <v>1110.00</v>
      </c>
      <c r="F23" s="4" t="str">
        <f>VLOOKUP(A23,HOP!A:C,3,0)</f>
        <v>2425524</v>
      </c>
      <c r="G23" s="4">
        <f t="shared" si="0"/>
        <v>0</v>
      </c>
      <c r="H23" s="4" t="str">
        <f t="shared" si="1"/>
        <v>，2425524</v>
      </c>
      <c r="I23" s="4" t="str">
        <f>VLOOKUP(A23,HOP!A:T,20,0)</f>
        <v>直连</v>
      </c>
    </row>
    <row r="24" s="4" customFormat="1" spans="1:9">
      <c r="A24" s="5">
        <v>17427902168</v>
      </c>
      <c r="B24" s="6">
        <v>44611</v>
      </c>
      <c r="C24" s="6">
        <v>44612</v>
      </c>
      <c r="D24" s="4">
        <v>2345</v>
      </c>
      <c r="E24" s="4" t="str">
        <f>VLOOKUP(A24,HOP!A:L,12,0)</f>
        <v>2345.00</v>
      </c>
      <c r="F24" s="4" t="str">
        <f>VLOOKUP(A24,HOP!A:C,3,0)</f>
        <v>2425606</v>
      </c>
      <c r="G24" s="4">
        <f t="shared" si="0"/>
        <v>0</v>
      </c>
      <c r="H24" s="4" t="str">
        <f t="shared" si="1"/>
        <v>，2425606</v>
      </c>
      <c r="I24" s="4" t="str">
        <f>VLOOKUP(A24,HOP!A:T,20,0)</f>
        <v>直连</v>
      </c>
    </row>
    <row r="26" spans="4:4">
      <c r="D26" s="4">
        <f>SUM(D2:D25)</f>
        <v>42161</v>
      </c>
    </row>
    <row r="27" spans="4:4">
      <c r="D27" s="4" t="s">
        <v>139</v>
      </c>
    </row>
    <row r="31" spans="1:1">
      <c r="A31" s="4" t="s">
        <v>140</v>
      </c>
    </row>
    <row r="32" spans="1:1">
      <c r="A32" s="4" t="s">
        <v>141</v>
      </c>
    </row>
  </sheetData>
  <autoFilter ref="A1:XFD27">
    <filterColumn colId="3">
      <filters blank="1">
        <filter val="1110"/>
        <filter val="451"/>
        <filter val="493"/>
        <filter val="1316"/>
        <filter val="2216"/>
        <filter val="360"/>
        <filter val="42161"/>
        <filter val="764"/>
        <filter val="527"/>
        <filter val="3567"/>
        <filter val="2632"/>
        <filter val="42161 HKD"/>
        <filter val="579"/>
        <filter val="541"/>
        <filter val="682"/>
        <filter val="14502"/>
        <filter val="1544"/>
        <filter val="805"/>
        <filter val="2345"/>
        <filter val="1386"/>
        <filter val="4686"/>
        <filter val="547"/>
        <filter val="110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D41" sqref="D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</row>
    <row r="2" s="1" customFormat="1" spans="1:20">
      <c r="A2" s="3">
        <v>17427902168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30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</row>
    <row r="3" s="1" customFormat="1" spans="1:20">
      <c r="A3" s="3">
        <v>17427419767</v>
      </c>
      <c r="B3" s="1" t="s">
        <v>159</v>
      </c>
      <c r="C3" s="1" t="s">
        <v>174</v>
      </c>
      <c r="D3" s="1" t="s">
        <v>175</v>
      </c>
      <c r="E3" s="1" t="s">
        <v>176</v>
      </c>
      <c r="F3" s="1" t="s">
        <v>159</v>
      </c>
      <c r="G3" s="1" t="s">
        <v>163</v>
      </c>
      <c r="H3" s="1" t="s">
        <v>164</v>
      </c>
      <c r="I3" s="1" t="s">
        <v>177</v>
      </c>
      <c r="J3" s="1" t="s">
        <v>30</v>
      </c>
      <c r="K3" s="1" t="s">
        <v>178</v>
      </c>
      <c r="L3" s="1" t="s">
        <v>178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179</v>
      </c>
      <c r="R3" s="1" t="s">
        <v>171</v>
      </c>
      <c r="S3" s="1" t="s">
        <v>172</v>
      </c>
      <c r="T3" s="1" t="s">
        <v>173</v>
      </c>
    </row>
    <row r="4" s="1" customFormat="1" spans="1:20">
      <c r="A4" s="3">
        <v>17422277690</v>
      </c>
      <c r="B4" s="1" t="s">
        <v>159</v>
      </c>
      <c r="C4" s="1" t="s">
        <v>180</v>
      </c>
      <c r="D4" s="1" t="s">
        <v>181</v>
      </c>
      <c r="E4" s="1" t="s">
        <v>182</v>
      </c>
      <c r="F4" s="1" t="s">
        <v>159</v>
      </c>
      <c r="G4" s="1" t="s">
        <v>163</v>
      </c>
      <c r="H4" s="1" t="s">
        <v>164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185</v>
      </c>
      <c r="R4" s="1" t="s">
        <v>171</v>
      </c>
      <c r="S4" s="1" t="s">
        <v>172</v>
      </c>
      <c r="T4" s="1" t="s">
        <v>173</v>
      </c>
    </row>
    <row r="5" s="1" customFormat="1" spans="1:20">
      <c r="A5" s="3">
        <v>17422143923</v>
      </c>
      <c r="B5" s="1" t="s">
        <v>159</v>
      </c>
      <c r="C5" s="1" t="s">
        <v>186</v>
      </c>
      <c r="D5" s="1" t="s">
        <v>187</v>
      </c>
      <c r="E5" s="1" t="s">
        <v>188</v>
      </c>
      <c r="F5" s="1" t="s">
        <v>159</v>
      </c>
      <c r="G5" s="1" t="s">
        <v>163</v>
      </c>
      <c r="H5" s="1" t="s">
        <v>164</v>
      </c>
      <c r="I5" s="1" t="s">
        <v>189</v>
      </c>
      <c r="J5" s="1" t="s">
        <v>30</v>
      </c>
      <c r="K5" s="1" t="s">
        <v>190</v>
      </c>
      <c r="L5" s="1" t="s">
        <v>190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191</v>
      </c>
      <c r="R5" s="1" t="s">
        <v>171</v>
      </c>
      <c r="S5" s="1" t="s">
        <v>172</v>
      </c>
      <c r="T5" s="1" t="s">
        <v>173</v>
      </c>
    </row>
    <row r="6" s="1" customFormat="1" spans="1:20">
      <c r="A6" s="3">
        <v>17421726878</v>
      </c>
      <c r="B6" s="1" t="s">
        <v>159</v>
      </c>
      <c r="C6" s="1" t="s">
        <v>192</v>
      </c>
      <c r="D6" s="1" t="s">
        <v>187</v>
      </c>
      <c r="E6" s="1" t="s">
        <v>193</v>
      </c>
      <c r="F6" s="1" t="s">
        <v>159</v>
      </c>
      <c r="G6" s="1" t="s">
        <v>163</v>
      </c>
      <c r="H6" s="1" t="s">
        <v>164</v>
      </c>
      <c r="I6" s="1" t="s">
        <v>194</v>
      </c>
      <c r="J6" s="1" t="s">
        <v>30</v>
      </c>
      <c r="K6" s="1" t="s">
        <v>195</v>
      </c>
      <c r="L6" s="1" t="s">
        <v>195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196</v>
      </c>
      <c r="R6" s="1" t="s">
        <v>171</v>
      </c>
      <c r="S6" s="1" t="s">
        <v>172</v>
      </c>
      <c r="T6" s="1" t="s">
        <v>173</v>
      </c>
    </row>
    <row r="7" s="1" customFormat="1" spans="1:20">
      <c r="A7" s="3">
        <v>17421090619</v>
      </c>
      <c r="B7" s="1" t="s">
        <v>159</v>
      </c>
      <c r="C7" s="1" t="s">
        <v>197</v>
      </c>
      <c r="D7" s="1" t="s">
        <v>198</v>
      </c>
      <c r="E7" s="1" t="s">
        <v>199</v>
      </c>
      <c r="F7" s="1" t="s">
        <v>159</v>
      </c>
      <c r="G7" s="1" t="s">
        <v>163</v>
      </c>
      <c r="H7" s="1" t="s">
        <v>164</v>
      </c>
      <c r="I7" s="1" t="s">
        <v>200</v>
      </c>
      <c r="J7" s="1" t="s">
        <v>30</v>
      </c>
      <c r="K7" s="1" t="s">
        <v>201</v>
      </c>
      <c r="L7" s="1" t="s">
        <v>201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202</v>
      </c>
      <c r="R7" s="1" t="s">
        <v>171</v>
      </c>
      <c r="S7" s="1" t="s">
        <v>172</v>
      </c>
      <c r="T7" s="1" t="s">
        <v>173</v>
      </c>
    </row>
    <row r="8" s="1" customFormat="1" spans="1:20">
      <c r="A8" s="3">
        <v>17421015500</v>
      </c>
      <c r="B8" s="1" t="s">
        <v>159</v>
      </c>
      <c r="C8" s="1" t="s">
        <v>203</v>
      </c>
      <c r="D8" s="1" t="s">
        <v>204</v>
      </c>
      <c r="E8" s="1" t="s">
        <v>205</v>
      </c>
      <c r="F8" s="1" t="s">
        <v>159</v>
      </c>
      <c r="G8" s="1" t="s">
        <v>163</v>
      </c>
      <c r="H8" s="1" t="s">
        <v>164</v>
      </c>
      <c r="I8" s="1" t="s">
        <v>206</v>
      </c>
      <c r="J8" s="1" t="s">
        <v>30</v>
      </c>
      <c r="K8" s="1" t="s">
        <v>207</v>
      </c>
      <c r="L8" s="1" t="s">
        <v>207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208</v>
      </c>
      <c r="R8" s="1" t="s">
        <v>171</v>
      </c>
      <c r="S8" s="1" t="s">
        <v>172</v>
      </c>
      <c r="T8" s="1" t="s">
        <v>173</v>
      </c>
    </row>
    <row r="9" s="1" customFormat="1" spans="1:20">
      <c r="A9" s="3">
        <v>17420622116</v>
      </c>
      <c r="B9" s="1" t="s">
        <v>159</v>
      </c>
      <c r="C9" s="1" t="s">
        <v>209</v>
      </c>
      <c r="D9" s="1" t="s">
        <v>210</v>
      </c>
      <c r="E9" s="1" t="s">
        <v>211</v>
      </c>
      <c r="F9" s="1" t="s">
        <v>159</v>
      </c>
      <c r="G9" s="1" t="s">
        <v>163</v>
      </c>
      <c r="H9" s="1" t="s">
        <v>164</v>
      </c>
      <c r="I9" s="1" t="s">
        <v>212</v>
      </c>
      <c r="J9" s="1" t="s">
        <v>30</v>
      </c>
      <c r="K9" s="1" t="s">
        <v>213</v>
      </c>
      <c r="L9" s="1" t="s">
        <v>213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214</v>
      </c>
      <c r="R9" s="1" t="s">
        <v>171</v>
      </c>
      <c r="S9" s="1" t="s">
        <v>172</v>
      </c>
      <c r="T9" s="1" t="s">
        <v>173</v>
      </c>
    </row>
    <row r="10" s="1" customFormat="1" spans="1:20">
      <c r="A10" s="3">
        <v>17420059545</v>
      </c>
      <c r="B10" s="1" t="s">
        <v>159</v>
      </c>
      <c r="C10" s="1" t="s">
        <v>215</v>
      </c>
      <c r="D10" s="1" t="s">
        <v>216</v>
      </c>
      <c r="E10" s="1" t="s">
        <v>217</v>
      </c>
      <c r="F10" s="1" t="s">
        <v>159</v>
      </c>
      <c r="G10" s="1" t="s">
        <v>163</v>
      </c>
      <c r="H10" s="1" t="s">
        <v>164</v>
      </c>
      <c r="I10" s="1" t="s">
        <v>218</v>
      </c>
      <c r="J10" s="1" t="s">
        <v>30</v>
      </c>
      <c r="K10" s="1" t="s">
        <v>219</v>
      </c>
      <c r="L10" s="1" t="s">
        <v>219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220</v>
      </c>
      <c r="R10" s="1" t="s">
        <v>171</v>
      </c>
      <c r="S10" s="1" t="s">
        <v>172</v>
      </c>
      <c r="T10" s="1" t="s">
        <v>173</v>
      </c>
    </row>
    <row r="11" s="1" customFormat="1" spans="1:20">
      <c r="A11" s="3">
        <v>17419713823</v>
      </c>
      <c r="B11" s="1" t="s">
        <v>159</v>
      </c>
      <c r="C11" s="1" t="s">
        <v>221</v>
      </c>
      <c r="D11" s="1" t="s">
        <v>222</v>
      </c>
      <c r="E11" s="1" t="s">
        <v>223</v>
      </c>
      <c r="F11" s="1" t="s">
        <v>159</v>
      </c>
      <c r="G11" s="1" t="s">
        <v>163</v>
      </c>
      <c r="H11" s="1" t="s">
        <v>164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226</v>
      </c>
      <c r="R11" s="1" t="s">
        <v>171</v>
      </c>
      <c r="S11" s="1" t="s">
        <v>172</v>
      </c>
      <c r="T11" s="1" t="s">
        <v>173</v>
      </c>
    </row>
    <row r="12" s="1" customFormat="1" spans="1:20">
      <c r="A12" s="3">
        <v>17418975109</v>
      </c>
      <c r="B12" s="1" t="s">
        <v>227</v>
      </c>
      <c r="C12" s="1" t="s">
        <v>228</v>
      </c>
      <c r="D12" s="1" t="s">
        <v>229</v>
      </c>
      <c r="E12" s="1" t="s">
        <v>230</v>
      </c>
      <c r="F12" s="1" t="s">
        <v>159</v>
      </c>
      <c r="G12" s="1" t="s">
        <v>163</v>
      </c>
      <c r="H12" s="1" t="s">
        <v>164</v>
      </c>
      <c r="I12" s="1" t="s">
        <v>231</v>
      </c>
      <c r="J12" s="1" t="s">
        <v>30</v>
      </c>
      <c r="K12" s="1" t="s">
        <v>232</v>
      </c>
      <c r="L12" s="1" t="s">
        <v>232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233</v>
      </c>
      <c r="R12" s="1" t="s">
        <v>171</v>
      </c>
      <c r="S12" s="1" t="s">
        <v>172</v>
      </c>
      <c r="T12" s="1" t="s">
        <v>173</v>
      </c>
    </row>
    <row r="13" s="1" customFormat="1" spans="1:20">
      <c r="A13" s="3">
        <v>17414402726</v>
      </c>
      <c r="B13" s="1" t="s">
        <v>227</v>
      </c>
      <c r="C13" s="1" t="s">
        <v>234</v>
      </c>
      <c r="D13" s="1" t="s">
        <v>175</v>
      </c>
      <c r="E13" s="1" t="s">
        <v>235</v>
      </c>
      <c r="F13" s="1" t="s">
        <v>159</v>
      </c>
      <c r="G13" s="1" t="s">
        <v>163</v>
      </c>
      <c r="H13" s="1" t="s">
        <v>164</v>
      </c>
      <c r="I13" s="1" t="s">
        <v>236</v>
      </c>
      <c r="J13" s="1" t="s">
        <v>30</v>
      </c>
      <c r="K13" s="1" t="s">
        <v>237</v>
      </c>
      <c r="L13" s="1" t="s">
        <v>237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238</v>
      </c>
      <c r="R13" s="1" t="s">
        <v>171</v>
      </c>
      <c r="S13" s="1" t="s">
        <v>172</v>
      </c>
      <c r="T13" s="1" t="s">
        <v>173</v>
      </c>
    </row>
    <row r="14" s="1" customFormat="1" spans="1:20">
      <c r="A14" s="3">
        <v>17413995132</v>
      </c>
      <c r="B14" s="1" t="s">
        <v>227</v>
      </c>
      <c r="C14" s="1" t="s">
        <v>239</v>
      </c>
      <c r="D14" s="1" t="s">
        <v>240</v>
      </c>
      <c r="E14" s="1" t="s">
        <v>241</v>
      </c>
      <c r="F14" s="1" t="s">
        <v>159</v>
      </c>
      <c r="G14" s="1" t="s">
        <v>163</v>
      </c>
      <c r="H14" s="1" t="s">
        <v>164</v>
      </c>
      <c r="I14" s="1" t="s">
        <v>242</v>
      </c>
      <c r="J14" s="1" t="s">
        <v>30</v>
      </c>
      <c r="K14" s="1" t="s">
        <v>243</v>
      </c>
      <c r="L14" s="1" t="s">
        <v>243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244</v>
      </c>
      <c r="R14" s="1" t="s">
        <v>171</v>
      </c>
      <c r="S14" s="1" t="s">
        <v>172</v>
      </c>
      <c r="T14" s="1" t="s">
        <v>173</v>
      </c>
    </row>
    <row r="15" s="1" customFormat="1" spans="1:20">
      <c r="A15" s="3">
        <v>17413836942</v>
      </c>
      <c r="B15" s="1" t="s">
        <v>227</v>
      </c>
      <c r="C15" s="1" t="s">
        <v>245</v>
      </c>
      <c r="D15" s="1" t="s">
        <v>240</v>
      </c>
      <c r="E15" s="1" t="s">
        <v>246</v>
      </c>
      <c r="F15" s="1" t="s">
        <v>159</v>
      </c>
      <c r="G15" s="1" t="s">
        <v>163</v>
      </c>
      <c r="H15" s="1" t="s">
        <v>164</v>
      </c>
      <c r="I15" s="1" t="s">
        <v>247</v>
      </c>
      <c r="J15" s="1" t="s">
        <v>30</v>
      </c>
      <c r="K15" s="1" t="s">
        <v>248</v>
      </c>
      <c r="L15" s="1" t="s">
        <v>248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249</v>
      </c>
      <c r="R15" s="1" t="s">
        <v>171</v>
      </c>
      <c r="S15" s="1" t="s">
        <v>172</v>
      </c>
      <c r="T15" s="1" t="s">
        <v>173</v>
      </c>
    </row>
    <row r="16" s="1" customFormat="1" spans="1:20">
      <c r="A16" s="3">
        <v>17413578900</v>
      </c>
      <c r="B16" s="1" t="s">
        <v>227</v>
      </c>
      <c r="C16" s="1" t="s">
        <v>250</v>
      </c>
      <c r="D16" s="1" t="s">
        <v>175</v>
      </c>
      <c r="E16" s="1" t="s">
        <v>251</v>
      </c>
      <c r="F16" s="1" t="s">
        <v>227</v>
      </c>
      <c r="G16" s="1" t="s">
        <v>163</v>
      </c>
      <c r="H16" s="1" t="s">
        <v>164</v>
      </c>
      <c r="I16" s="1" t="s">
        <v>252</v>
      </c>
      <c r="J16" s="1" t="s">
        <v>30</v>
      </c>
      <c r="K16" s="1" t="s">
        <v>253</v>
      </c>
      <c r="L16" s="1" t="s">
        <v>253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254</v>
      </c>
      <c r="R16" s="1" t="s">
        <v>171</v>
      </c>
      <c r="S16" s="1" t="s">
        <v>172</v>
      </c>
      <c r="T16" s="1" t="s">
        <v>173</v>
      </c>
    </row>
    <row r="17" s="1" customFormat="1" spans="1:20">
      <c r="A17" s="3">
        <v>17376879772</v>
      </c>
      <c r="B17" s="1" t="s">
        <v>255</v>
      </c>
      <c r="C17" s="1" t="s">
        <v>256</v>
      </c>
      <c r="D17" s="1" t="s">
        <v>257</v>
      </c>
      <c r="E17" s="1" t="s">
        <v>258</v>
      </c>
      <c r="F17" s="1" t="s">
        <v>255</v>
      </c>
      <c r="G17" s="1" t="s">
        <v>163</v>
      </c>
      <c r="H17" s="1" t="s">
        <v>164</v>
      </c>
      <c r="I17" s="1" t="s">
        <v>259</v>
      </c>
      <c r="J17" s="1" t="s">
        <v>30</v>
      </c>
      <c r="K17" s="1" t="s">
        <v>260</v>
      </c>
      <c r="L17" s="1" t="s">
        <v>260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261</v>
      </c>
      <c r="R17" s="1" t="s">
        <v>171</v>
      </c>
      <c r="S17" s="1" t="s">
        <v>172</v>
      </c>
      <c r="T17" s="1" t="s">
        <v>173</v>
      </c>
    </row>
    <row r="18" s="1" customFormat="1" spans="1:20">
      <c r="A18" s="3">
        <v>17346160799</v>
      </c>
      <c r="B18" s="1" t="s">
        <v>262</v>
      </c>
      <c r="C18" s="1" t="s">
        <v>263</v>
      </c>
      <c r="D18" s="1" t="s">
        <v>264</v>
      </c>
      <c r="E18" s="1" t="s">
        <v>265</v>
      </c>
      <c r="F18" s="1" t="s">
        <v>255</v>
      </c>
      <c r="G18" s="1" t="s">
        <v>163</v>
      </c>
      <c r="H18" s="1" t="s">
        <v>164</v>
      </c>
      <c r="I18" s="1" t="s">
        <v>266</v>
      </c>
      <c r="J18" s="1" t="s">
        <v>30</v>
      </c>
      <c r="K18" s="1" t="s">
        <v>267</v>
      </c>
      <c r="L18" s="1" t="s">
        <v>267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268</v>
      </c>
      <c r="R18" s="1" t="s">
        <v>171</v>
      </c>
      <c r="S18" s="1" t="s">
        <v>172</v>
      </c>
      <c r="T18" s="1" t="s">
        <v>173</v>
      </c>
    </row>
    <row r="19" s="1" customFormat="1" spans="1:20">
      <c r="A19" s="3">
        <v>17294535919</v>
      </c>
      <c r="B19" s="1" t="s">
        <v>269</v>
      </c>
      <c r="C19" s="1" t="s">
        <v>270</v>
      </c>
      <c r="D19" s="1" t="s">
        <v>271</v>
      </c>
      <c r="E19" s="1" t="s">
        <v>272</v>
      </c>
      <c r="F19" s="1" t="s">
        <v>159</v>
      </c>
      <c r="G19" s="1" t="s">
        <v>163</v>
      </c>
      <c r="H19" s="1" t="s">
        <v>164</v>
      </c>
      <c r="I19" s="1" t="s">
        <v>273</v>
      </c>
      <c r="J19" s="1" t="s">
        <v>30</v>
      </c>
      <c r="K19" s="1" t="s">
        <v>274</v>
      </c>
      <c r="L19" s="1" t="s">
        <v>274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275</v>
      </c>
      <c r="R19" s="1" t="s">
        <v>171</v>
      </c>
      <c r="S19" s="1" t="s">
        <v>172</v>
      </c>
      <c r="T19" s="1" t="s">
        <v>173</v>
      </c>
    </row>
    <row r="20" s="1" customFormat="1" spans="1:20">
      <c r="A20" s="3">
        <v>17270039277</v>
      </c>
      <c r="B20" s="1" t="s">
        <v>276</v>
      </c>
      <c r="C20" s="1" t="s">
        <v>277</v>
      </c>
      <c r="D20" s="1" t="s">
        <v>278</v>
      </c>
      <c r="E20" s="1" t="s">
        <v>279</v>
      </c>
      <c r="F20" s="1" t="s">
        <v>227</v>
      </c>
      <c r="G20" s="1" t="s">
        <v>163</v>
      </c>
      <c r="H20" s="1" t="s">
        <v>164</v>
      </c>
      <c r="I20" s="1" t="s">
        <v>280</v>
      </c>
      <c r="J20" s="1" t="s">
        <v>30</v>
      </c>
      <c r="K20" s="1" t="s">
        <v>281</v>
      </c>
      <c r="L20" s="1" t="s">
        <v>281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282</v>
      </c>
      <c r="R20" s="1" t="s">
        <v>171</v>
      </c>
      <c r="S20" s="1" t="s">
        <v>172</v>
      </c>
      <c r="T20" s="1" t="s">
        <v>173</v>
      </c>
    </row>
    <row r="21" s="1" customFormat="1" spans="1:20">
      <c r="A21" s="3">
        <v>17242290405</v>
      </c>
      <c r="B21" s="1" t="s">
        <v>283</v>
      </c>
      <c r="C21" s="1" t="s">
        <v>284</v>
      </c>
      <c r="D21" s="1" t="s">
        <v>285</v>
      </c>
      <c r="E21" s="1" t="s">
        <v>286</v>
      </c>
      <c r="F21" s="1" t="s">
        <v>159</v>
      </c>
      <c r="G21" s="1" t="s">
        <v>163</v>
      </c>
      <c r="H21" s="1" t="s">
        <v>164</v>
      </c>
      <c r="I21" s="1" t="s">
        <v>287</v>
      </c>
      <c r="J21" s="1" t="s">
        <v>30</v>
      </c>
      <c r="K21" s="1" t="s">
        <v>288</v>
      </c>
      <c r="L21" s="1" t="s">
        <v>288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289</v>
      </c>
      <c r="R21" s="1" t="s">
        <v>171</v>
      </c>
      <c r="S21" s="1" t="s">
        <v>172</v>
      </c>
      <c r="T21" s="1" t="s">
        <v>173</v>
      </c>
    </row>
    <row r="22" s="1" customFormat="1" spans="1:20">
      <c r="A22" s="3">
        <v>16792696081</v>
      </c>
      <c r="B22" s="1" t="s">
        <v>290</v>
      </c>
      <c r="C22" s="1" t="s">
        <v>291</v>
      </c>
      <c r="D22" s="1" t="s">
        <v>292</v>
      </c>
      <c r="E22" s="1" t="s">
        <v>293</v>
      </c>
      <c r="F22" s="1" t="s">
        <v>255</v>
      </c>
      <c r="G22" s="1" t="s">
        <v>163</v>
      </c>
      <c r="H22" s="1" t="s">
        <v>164</v>
      </c>
      <c r="I22" s="1" t="s">
        <v>294</v>
      </c>
      <c r="J22" s="1" t="s">
        <v>30</v>
      </c>
      <c r="K22" s="1" t="s">
        <v>295</v>
      </c>
      <c r="L22" s="1" t="s">
        <v>295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296</v>
      </c>
      <c r="R22" s="1" t="s">
        <v>171</v>
      </c>
      <c r="S22" s="1" t="s">
        <v>172</v>
      </c>
      <c r="T22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2022-02-23T01:47:12Z</dcterms:created>
  <dcterms:modified xsi:type="dcterms:W3CDTF">2022-02-23T03:01:54Z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C11C9F3FC29944FB9DEC7020D63CF994</vt:lpwstr>
  </property>
  <property fmtid="{D5CDD505-2E9C-101B-9397-08002B2CF9AE}" pid="3" name="KSOProductBuildVer">
    <vt:lpwstr>2052-11.1.0.11294</vt:lpwstr>
  </property>
</Properties>
</file>