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</definedName>
  </definedNames>
  <calcPr calcId="144525"/>
</workbook>
</file>

<file path=xl/sharedStrings.xml><?xml version="1.0" encoding="utf-8"?>
<sst xmlns="http://schemas.openxmlformats.org/spreadsheetml/2006/main" count="775" uniqueCount="242">
  <si>
    <t>去哪儿网酒店预付对账单</t>
  </si>
  <si>
    <t>供应商名称：</t>
  </si>
  <si>
    <t>遇见时光</t>
  </si>
  <si>
    <t>结算周期：</t>
  </si>
  <si>
    <t>2022-02-22至2022-02-23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</si>
  <si>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</si>
  <si>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</si>
  <si>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</si>
  <si>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</si>
  <si>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</si>
  <si>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</si>
  <si>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</si>
  <si>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</si>
  <si>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</si>
  <si>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</si>
  <si>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</si>
  <si>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</si>
  <si>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</si>
  <si>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</si>
  <si>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</si>
  <si>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¥2,032.00</t>
  </si>
  <si>
    <t>¥271.00</t>
  </si>
  <si>
    <t>-¥186.00</t>
  </si>
  <si>
    <t>¥1,575.00</t>
  </si>
  <si>
    <t>分类信息</t>
  </si>
  <si>
    <t>业务类型</t>
  </si>
  <si>
    <t>酒店预付（点击查看明细）</t>
  </si>
  <si>
    <t>¥1,761.00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</si>
  <si>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</si>
  <si>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</si>
  <si>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</si>
  <si>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</si>
  <si>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</si>
  <si>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</si>
  <si>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</si>
  <si>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</si>
  <si>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</si>
  <si>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</si>
  <si>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</si>
  <si>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</si>
  <si>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</si>
  <si>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</si>
  <si>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</si>
  <si>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</si>
  <si>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</si>
  <si>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</si>
  <si>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</si>
  <si>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</si>
  <si>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</si>
  <si>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</si>
  <si>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</si>
  <si>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</si>
  <si>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</si>
  <si>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</si>
  <si>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</si>
  <si>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</si>
  <si>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</si>
  <si>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</si>
  <si>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</si>
  <si>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</si>
  <si>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</si>
  <si>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</si>
  <si>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</si>
  <si>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</si>
  <si>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</si>
  <si>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</si>
  <si>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</si>
  <si>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</si>
  <si>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</si>
  <si>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</si>
  <si>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</si>
  <si>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102911765620</t>
  </si>
  <si>
    <t>酒店预付</t>
  </si>
  <si>
    <t>否</t>
  </si>
  <si>
    <t>普通</t>
  </si>
  <si>
    <t>293478412</t>
  </si>
  <si>
    <t>郑州瑞客商务酒店</t>
  </si>
  <si>
    <t>1616855</t>
  </si>
  <si>
    <t>王彩布</t>
  </si>
  <si>
    <t>2022-02-17</t>
  </si>
  <si>
    <t>2022-02-18</t>
  </si>
  <si>
    <t>2022-02-23</t>
  </si>
  <si>
    <t>¥535.00</t>
  </si>
  <si>
    <t>¥70.00</t>
  </si>
  <si>
    <t>¥465.00</t>
  </si>
  <si>
    <t>舒睡大床房</t>
  </si>
  <si>
    <t>WEBSITE</t>
  </si>
  <si>
    <t>102916043080</t>
  </si>
  <si>
    <t>349955591</t>
  </si>
  <si>
    <t>如家酒店(眉山高铁东站沃尔玛店)</t>
  </si>
  <si>
    <t>郭樟</t>
  </si>
  <si>
    <t>2022-02-22</t>
  </si>
  <si>
    <t>¥150.00</t>
  </si>
  <si>
    <t>¥20.00</t>
  </si>
  <si>
    <t>¥130.00</t>
  </si>
  <si>
    <t>双床房A</t>
  </si>
  <si>
    <t>102916054726</t>
  </si>
  <si>
    <t>343003103</t>
  </si>
  <si>
    <t>7天酒店(哈尔滨西站店)</t>
  </si>
  <si>
    <t>于冲</t>
  </si>
  <si>
    <t>¥110.00</t>
  </si>
  <si>
    <t>¥15.00</t>
  </si>
  <si>
    <t>¥95.00</t>
  </si>
  <si>
    <t>自主大床房</t>
  </si>
  <si>
    <t>102916271921</t>
  </si>
  <si>
    <t>294438691</t>
  </si>
  <si>
    <t>格林豪泰智选酒店(兰州市西客站兰州中心店)</t>
  </si>
  <si>
    <t>丁国庆</t>
  </si>
  <si>
    <t>¥188.00</t>
  </si>
  <si>
    <t>¥25.00</t>
  </si>
  <si>
    <t>¥163.00</t>
  </si>
  <si>
    <t>双床房</t>
  </si>
  <si>
    <t>102916292471</t>
  </si>
  <si>
    <t>316411702</t>
  </si>
  <si>
    <t>格林豪泰贝壳酒店(六安新都会店)</t>
  </si>
  <si>
    <t>蒋志文</t>
  </si>
  <si>
    <t>¥142.00</t>
  </si>
  <si>
    <t>¥19.00</t>
  </si>
  <si>
    <t>¥123.00</t>
  </si>
  <si>
    <t>1.5M大床房</t>
  </si>
  <si>
    <t>102916401074</t>
  </si>
  <si>
    <t>298573180</t>
  </si>
  <si>
    <t>江门8天商务公寓</t>
  </si>
  <si>
    <t>文语</t>
  </si>
  <si>
    <t>¥71.00</t>
  </si>
  <si>
    <t>¥10.00</t>
  </si>
  <si>
    <t>¥61.00</t>
  </si>
  <si>
    <t>特惠房</t>
  </si>
  <si>
    <t>102916904453</t>
  </si>
  <si>
    <t>417369824</t>
  </si>
  <si>
    <t>贵阳天马商务宾馆</t>
  </si>
  <si>
    <t>何芝云</t>
  </si>
  <si>
    <t>¥65.00</t>
  </si>
  <si>
    <t>¥9.00</t>
  </si>
  <si>
    <t>¥56.00</t>
  </si>
  <si>
    <t>豪华大床房</t>
  </si>
  <si>
    <t>102916957234</t>
  </si>
  <si>
    <t>286117276</t>
  </si>
  <si>
    <t>7天优品(杭州西湖湖滨店)</t>
  </si>
  <si>
    <t>侯香园</t>
  </si>
  <si>
    <t>¥158.00</t>
  </si>
  <si>
    <t>¥21.00</t>
  </si>
  <si>
    <t>¥137.00</t>
  </si>
  <si>
    <t>优品大床房</t>
  </si>
  <si>
    <t>102916124764</t>
  </si>
  <si>
    <t>296995150</t>
  </si>
  <si>
    <t>派酒店(长春吉林大路店)</t>
  </si>
  <si>
    <t>张明亮</t>
  </si>
  <si>
    <t>¥170.00</t>
  </si>
  <si>
    <t>¥23.00</t>
  </si>
  <si>
    <t>¥147.00</t>
  </si>
  <si>
    <t>精选大床房</t>
  </si>
  <si>
    <t>102916658846</t>
  </si>
  <si>
    <t>275074476</t>
  </si>
  <si>
    <t>莫泰168(上海嘉定百联购物中心店)</t>
  </si>
  <si>
    <t>翁振尧</t>
  </si>
  <si>
    <t>¥172.00</t>
  </si>
  <si>
    <t>¥149.00</t>
  </si>
  <si>
    <t>大床房A</t>
  </si>
  <si>
    <t>102916871083</t>
  </si>
  <si>
    <t>284944708</t>
  </si>
  <si>
    <t>维也纳国际酒店(新化学府南路店)</t>
  </si>
  <si>
    <t>李玉可</t>
  </si>
  <si>
    <t>¥36.00</t>
  </si>
  <si>
    <t>¥235.00</t>
  </si>
  <si>
    <t>高级双床房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</si>
  <si>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</si>
  <si>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</si>
  <si>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</si>
  <si>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</si>
  <si>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</si>
  <si>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</si>
  <si>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</si>
  <si>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</si>
  <si>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</si>
  <si>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NIMH20220220181006004656RX0</t>
  </si>
  <si>
    <t>赔付-房费追回</t>
  </si>
  <si>
    <t>--</t>
  </si>
  <si>
    <t>用户要求取消最后2晚，联系代理同意免费取消最后2晚#追赔系统-预付扣款直连#</t>
  </si>
  <si>
    <t>返现日期</t>
  </si>
  <si>
    <t>，</t>
  </si>
  <si>
    <t>A220224174113481</t>
  </si>
  <si>
    <r>
      <t>总计：</t>
    </r>
    <r>
      <rPr>
        <sz val="10"/>
        <rFont val="Arial"/>
        <charset val="134"/>
      </rPr>
      <t>1575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</si>
  <si>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</si>
  <si>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</si>
  <si>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</si>
  <si>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</si>
  <si>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</si>
  <si>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</si>
  <si>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</si>
  <si>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</si>
  <si>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</si>
  <si>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</si>
  <si>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</si>
  <si>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</si>
  <si>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</si>
  <si>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</si>
  <si>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</si>
  <si>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</si>
  <si>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2431331</t>
  </si>
  <si>
    <t>56.00</t>
  </si>
  <si>
    <t>RMB</t>
  </si>
  <si>
    <t>0</t>
  </si>
  <si>
    <t>0.00</t>
  </si>
  <si>
    <t>龙卷风国内直连</t>
  </si>
  <si>
    <t>2022-02-22 18:25:34</t>
  </si>
  <si>
    <t>汇智国际旅游发展有限公司</t>
  </si>
  <si>
    <t>直连</t>
  </si>
  <si>
    <t>2430861</t>
  </si>
  <si>
    <t>235.00</t>
  </si>
  <si>
    <t>2022-02-22 15:33:38</t>
  </si>
  <si>
    <t>2430816</t>
  </si>
  <si>
    <t>149.00</t>
  </si>
  <si>
    <t>2022-02-22 15:03:33</t>
  </si>
  <si>
    <t>2430815</t>
  </si>
  <si>
    <t>137.00</t>
  </si>
  <si>
    <t>2022-02-22 15:03:05</t>
  </si>
  <si>
    <t>2430598</t>
  </si>
  <si>
    <t>如家酒店（眉山高铁东站沃尔玛店）</t>
  </si>
  <si>
    <t>130.00</t>
  </si>
  <si>
    <t>2022-02-22 13:17:23</t>
  </si>
  <si>
    <t>2430560</t>
  </si>
  <si>
    <t>123.00</t>
  </si>
  <si>
    <t>2022-02-22 12:57:18</t>
  </si>
  <si>
    <t>2430403</t>
  </si>
  <si>
    <t>95.00</t>
  </si>
  <si>
    <t>2022-02-22 11:05:23</t>
  </si>
  <si>
    <t>2430351</t>
  </si>
  <si>
    <t>格林豪泰智选酒店(兰州市西客站兰州中心智选酒店)</t>
  </si>
  <si>
    <t>163.00</t>
  </si>
  <si>
    <t>2022-02-22 10:39:14</t>
  </si>
  <si>
    <t>2430318</t>
  </si>
  <si>
    <t>147.00</t>
  </si>
  <si>
    <t>2022-02-22 10:19:56</t>
  </si>
  <si>
    <t>2430040</t>
  </si>
  <si>
    <t>61.00</t>
  </si>
  <si>
    <t>2022-02-22 00:57:23</t>
  </si>
  <si>
    <t>2420707</t>
  </si>
  <si>
    <t>465.00</t>
  </si>
  <si>
    <t>279.00</t>
  </si>
  <si>
    <t>-186</t>
  </si>
  <si>
    <t>2022-02-17 18:22:20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</si>
</sst>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2" borderId="11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33" fillId="34" borderId="15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91</v>
      </c>
      <c r="O4" s="7" t="s">
        <v>91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91</v>
      </c>
      <c r="O5" s="7" t="s">
        <v>91</v>
      </c>
      <c r="P5" s="7" t="s">
        <v>81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91</v>
      </c>
      <c r="O6" s="7" t="s">
        <v>91</v>
      </c>
      <c r="P6" s="7" t="s">
        <v>81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91</v>
      </c>
      <c r="O7" s="7" t="s">
        <v>91</v>
      </c>
      <c r="P7" s="7" t="s">
        <v>81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91</v>
      </c>
      <c r="O8" s="7" t="s">
        <v>91</v>
      </c>
      <c r="P8" s="7" t="s">
        <v>81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91</v>
      </c>
      <c r="O9" s="7" t="s">
        <v>91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81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91</v>
      </c>
      <c r="O11" s="7" t="s">
        <v>91</v>
      </c>
      <c r="P11" s="7" t="s">
        <v>81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149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81</v>
      </c>
      <c r="Q12" s="7"/>
      <c r="R12" s="11" t="s">
        <v>21</v>
      </c>
      <c r="S12" s="13" t="s">
        <v>19</v>
      </c>
      <c r="T12" s="7"/>
      <c r="U12" s="11" t="s">
        <v>19</v>
      </c>
      <c r="V12" s="11" t="s">
        <v>21</v>
      </c>
      <c r="W12" s="13" t="s">
        <v>163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86</v>
      </c>
      <c r="AG12" t="s">
        <v>73</v>
      </c>
      <c r="AH12" t="s">
        <v>19</v>
      </c>
    </row>
    <row r="13" customHeight="1" spans="1:32">
      <c r="A13" s="9" t="s">
        <v>166</v>
      </c>
      <c r="B13" s="9"/>
      <c r="C13" s="9" t="s">
        <v>167</v>
      </c>
      <c r="D13" s="9"/>
      <c r="E13" s="9"/>
      <c r="F13" s="9"/>
      <c r="G13" s="9" t="s">
        <v>167</v>
      </c>
      <c r="H13" s="9" t="s">
        <v>167</v>
      </c>
      <c r="I13" s="9" t="s">
        <v>167</v>
      </c>
      <c r="J13" s="9" t="s">
        <v>167</v>
      </c>
      <c r="K13" s="9" t="s">
        <v>167</v>
      </c>
      <c r="L13" s="9" t="s">
        <v>167</v>
      </c>
      <c r="M13" s="9" t="s">
        <v>167</v>
      </c>
      <c r="N13" s="9" t="s">
        <v>167</v>
      </c>
      <c r="O13" s="9" t="s">
        <v>167</v>
      </c>
      <c r="P13" s="9" t="s">
        <v>167</v>
      </c>
      <c r="Q13" s="9"/>
      <c r="R13" s="12" t="s">
        <v>20</v>
      </c>
      <c r="S13" s="12" t="s">
        <v>19</v>
      </c>
      <c r="T13" s="9" t="s">
        <v>167</v>
      </c>
      <c r="U13" s="12"/>
      <c r="V13" s="12" t="s">
        <v>20</v>
      </c>
      <c r="W13" s="12" t="s">
        <v>21</v>
      </c>
      <c r="X13" s="12"/>
      <c r="Y13" s="12"/>
      <c r="Z13" s="12"/>
      <c r="AA13" s="9"/>
      <c r="AB13" s="12"/>
      <c r="AC13" s="9"/>
      <c r="AD13" s="9" t="s">
        <v>167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</v>
      </c>
      <c r="B1" s="4" t="s">
        <v>169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170</v>
      </c>
      <c r="H1" s="4" t="s">
        <v>171</v>
      </c>
      <c r="I1" s="4" t="s">
        <v>13</v>
      </c>
      <c r="J1" s="4" t="s">
        <v>17</v>
      </c>
      <c r="K1" s="4" t="s">
        <v>18</v>
      </c>
      <c r="L1" s="10" t="s">
        <v>172</v>
      </c>
      <c r="M1" s="4" t="s">
        <v>173</v>
      </c>
      <c r="N1" s="4" t="s">
        <v>174</v>
      </c>
    </row>
    <row r="2" ht="14.25" customHeight="1" spans="1:256">
      <c r="A2" s="6" t="s">
        <v>175</v>
      </c>
      <c r="B2" s="7" t="s">
        <v>71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81</v>
      </c>
      <c r="H2" s="7" t="s">
        <v>176</v>
      </c>
      <c r="I2" s="11" t="s">
        <v>22</v>
      </c>
      <c r="J2" s="11" t="s">
        <v>19</v>
      </c>
      <c r="K2" s="11" t="s">
        <v>22</v>
      </c>
      <c r="L2" s="7" t="s">
        <v>177</v>
      </c>
      <c r="M2" s="7" t="s">
        <v>178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9" t="s">
        <v>166</v>
      </c>
      <c r="B3" s="9" t="s">
        <v>167</v>
      </c>
      <c r="C3" s="9" t="s">
        <v>167</v>
      </c>
      <c r="D3" s="9" t="s">
        <v>167</v>
      </c>
      <c r="E3" s="9"/>
      <c r="F3" s="9"/>
      <c r="G3" s="9" t="s">
        <v>167</v>
      </c>
      <c r="H3" s="9" t="s">
        <v>167</v>
      </c>
      <c r="I3" s="12" t="s">
        <v>22</v>
      </c>
      <c r="J3" s="12"/>
      <c r="K3" s="12"/>
      <c r="L3" s="9"/>
      <c r="M3" s="9" t="s">
        <v>167</v>
      </c>
      <c r="N3" t="s">
        <v>167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179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180</v>
      </c>
    </row>
    <row r="2" ht="14.25" customHeight="1" spans="1:9">
      <c r="A2" s="6" t="s">
        <v>71</v>
      </c>
      <c r="B2" s="7" t="s">
        <v>80</v>
      </c>
      <c r="C2" s="7" t="s">
        <v>81</v>
      </c>
      <c r="D2" s="3">
        <v>279</v>
      </c>
      <c r="E2" t="str">
        <f>VLOOKUP(A2,HOP!A:L,12,0)</f>
        <v>279.00</v>
      </c>
      <c r="F2" t="str">
        <f>VLOOKUP(A2,HOP!A:C,3,0)</f>
        <v>2420707</v>
      </c>
      <c r="G2">
        <f>D2-E2</f>
        <v>0</v>
      </c>
      <c r="H2" t="str">
        <f>$H$1&amp;F2</f>
        <v>，2420707</v>
      </c>
      <c r="I2" t="str">
        <f>VLOOKUP(A2,HOP!A:T,20,0)</f>
        <v>直连</v>
      </c>
    </row>
    <row r="3" ht="14.25" customHeight="1" spans="1:9">
      <c r="A3" s="6" t="s">
        <v>87</v>
      </c>
      <c r="B3" s="7" t="s">
        <v>91</v>
      </c>
      <c r="C3" s="7" t="s">
        <v>81</v>
      </c>
      <c r="D3" s="3">
        <v>130</v>
      </c>
      <c r="E3" t="str">
        <f>VLOOKUP(A3,HOP!A:L,12,0)</f>
        <v>130.00</v>
      </c>
      <c r="F3" t="str">
        <f>VLOOKUP(A3,HOP!A:C,3,0)</f>
        <v>2430598</v>
      </c>
      <c r="G3">
        <f t="shared" ref="G3:G13" si="0">D3-E3</f>
        <v>0</v>
      </c>
      <c r="H3" t="str">
        <f t="shared" ref="H3:H13" si="1">$H$1&amp;F3</f>
        <v>，2430598</v>
      </c>
      <c r="I3" t="str">
        <f>VLOOKUP(A3,HOP!A:T,20,0)</f>
        <v>直连</v>
      </c>
    </row>
    <row r="4" ht="14.25" customHeight="1" spans="1:9">
      <c r="A4" s="6" t="s">
        <v>96</v>
      </c>
      <c r="B4" s="7" t="s">
        <v>91</v>
      </c>
      <c r="C4" s="7" t="s">
        <v>81</v>
      </c>
      <c r="D4" s="3">
        <v>95</v>
      </c>
      <c r="E4" t="str">
        <f>VLOOKUP(A4,HOP!A:L,12,0)</f>
        <v>95.00</v>
      </c>
      <c r="F4" t="str">
        <f>VLOOKUP(A4,HOP!A:C,3,0)</f>
        <v>2430403</v>
      </c>
      <c r="G4">
        <f t="shared" si="0"/>
        <v>0</v>
      </c>
      <c r="H4" t="str">
        <f t="shared" si="1"/>
        <v>，2430403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91</v>
      </c>
      <c r="C5" s="7" t="s">
        <v>81</v>
      </c>
      <c r="D5" s="3">
        <v>163</v>
      </c>
      <c r="E5" t="str">
        <f>VLOOKUP(A5,HOP!A:L,12,0)</f>
        <v>163.00</v>
      </c>
      <c r="F5" t="str">
        <f>VLOOKUP(A5,HOP!A:C,3,0)</f>
        <v>2430351</v>
      </c>
      <c r="G5">
        <f t="shared" si="0"/>
        <v>0</v>
      </c>
      <c r="H5" t="str">
        <f t="shared" si="1"/>
        <v>，2430351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91</v>
      </c>
      <c r="C6" s="7" t="s">
        <v>81</v>
      </c>
      <c r="D6" s="3">
        <v>123</v>
      </c>
      <c r="E6" t="str">
        <f>VLOOKUP(A6,HOP!A:L,12,0)</f>
        <v>123.00</v>
      </c>
      <c r="F6" t="str">
        <f>VLOOKUP(A6,HOP!A:C,3,0)</f>
        <v>2430560</v>
      </c>
      <c r="G6">
        <f t="shared" si="0"/>
        <v>0</v>
      </c>
      <c r="H6" t="str">
        <f t="shared" si="1"/>
        <v>，2430560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91</v>
      </c>
      <c r="C7" s="7" t="s">
        <v>81</v>
      </c>
      <c r="D7" s="3">
        <v>61</v>
      </c>
      <c r="E7" t="str">
        <f>VLOOKUP(A7,HOP!A:L,12,0)</f>
        <v>61.00</v>
      </c>
      <c r="F7" t="str">
        <f>VLOOKUP(A7,HOP!A:C,3,0)</f>
        <v>2430040</v>
      </c>
      <c r="G7">
        <f t="shared" si="0"/>
        <v>0</v>
      </c>
      <c r="H7" t="str">
        <f t="shared" si="1"/>
        <v>，2430040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91</v>
      </c>
      <c r="C8" s="7" t="s">
        <v>81</v>
      </c>
      <c r="D8" s="3">
        <v>56</v>
      </c>
      <c r="E8" t="str">
        <f>VLOOKUP(A8,HOP!A:L,12,0)</f>
        <v>56.00</v>
      </c>
      <c r="F8" t="str">
        <f>VLOOKUP(A8,HOP!A:C,3,0)</f>
        <v>2431331</v>
      </c>
      <c r="G8">
        <f t="shared" si="0"/>
        <v>0</v>
      </c>
      <c r="H8" t="str">
        <f t="shared" si="1"/>
        <v>，2431331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91</v>
      </c>
      <c r="C9" s="7" t="s">
        <v>81</v>
      </c>
      <c r="D9" s="3">
        <v>137</v>
      </c>
      <c r="E9" t="str">
        <f>VLOOKUP(A9,HOP!A:L,12,0)</f>
        <v>137.00</v>
      </c>
      <c r="F9" t="str">
        <f>VLOOKUP(A9,HOP!A:C,3,0)</f>
        <v>2430815</v>
      </c>
      <c r="G9">
        <f t="shared" si="0"/>
        <v>0</v>
      </c>
      <c r="H9" t="str">
        <f t="shared" si="1"/>
        <v>，2430815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91</v>
      </c>
      <c r="C10" s="7" t="s">
        <v>81</v>
      </c>
      <c r="D10" s="3">
        <v>147</v>
      </c>
      <c r="E10" t="str">
        <f>VLOOKUP(A10,HOP!A:L,12,0)</f>
        <v>147.00</v>
      </c>
      <c r="F10" t="str">
        <f>VLOOKUP(A10,HOP!A:C,3,0)</f>
        <v>2430318</v>
      </c>
      <c r="G10">
        <f t="shared" si="0"/>
        <v>0</v>
      </c>
      <c r="H10" t="str">
        <f t="shared" si="1"/>
        <v>，2430318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91</v>
      </c>
      <c r="C11" s="7" t="s">
        <v>81</v>
      </c>
      <c r="D11" s="3">
        <v>149</v>
      </c>
      <c r="E11" t="str">
        <f>VLOOKUP(A11,HOP!A:L,12,0)</f>
        <v>149.00</v>
      </c>
      <c r="F11" t="str">
        <f>VLOOKUP(A11,HOP!A:C,3,0)</f>
        <v>2430816</v>
      </c>
      <c r="G11">
        <f t="shared" si="0"/>
        <v>0</v>
      </c>
      <c r="H11" t="str">
        <f t="shared" si="1"/>
        <v>，2430816</v>
      </c>
      <c r="I11" t="str">
        <f>VLOOKUP(A11,HOP!A:T,20,0)</f>
        <v>直连</v>
      </c>
    </row>
    <row r="12" ht="14.25" customHeight="1" spans="1:9">
      <c r="A12" s="6" t="s">
        <v>159</v>
      </c>
      <c r="B12" s="7" t="s">
        <v>91</v>
      </c>
      <c r="C12" s="7" t="s">
        <v>81</v>
      </c>
      <c r="D12" s="3">
        <v>235</v>
      </c>
      <c r="E12" t="str">
        <f>VLOOKUP(A12,HOP!A:L,12,0)</f>
        <v>235.00</v>
      </c>
      <c r="F12" t="str">
        <f>VLOOKUP(A12,HOP!A:C,3,0)</f>
        <v>2430861</v>
      </c>
      <c r="G12">
        <f t="shared" si="0"/>
        <v>0</v>
      </c>
      <c r="H12" t="str">
        <f t="shared" si="1"/>
        <v>，2430861</v>
      </c>
      <c r="I12" t="str">
        <f>VLOOKUP(A12,HOP!A:T,20,0)</f>
        <v>直连</v>
      </c>
    </row>
    <row r="14" spans="4:4">
      <c r="D14" s="3">
        <f>SUM(D2:D13)</f>
        <v>1575</v>
      </c>
    </row>
    <row r="15" ht="14.25" spans="4:4">
      <c r="D15" s="8" t="s">
        <v>23</v>
      </c>
    </row>
    <row r="18" spans="1:1">
      <c r="A18" t="s">
        <v>181</v>
      </c>
    </row>
    <row r="19" spans="1:1">
      <c r="A19" s="5" t="s">
        <v>182</v>
      </c>
    </row>
  </sheetData>
  <autoFilter ref="A1:I1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186</v>
      </c>
      <c r="I1" s="2" t="s">
        <v>187</v>
      </c>
      <c r="J1" s="2" t="s">
        <v>188</v>
      </c>
      <c r="K1" s="2" t="s">
        <v>189</v>
      </c>
      <c r="L1" s="2" t="s">
        <v>190</v>
      </c>
      <c r="M1" s="2" t="s">
        <v>191</v>
      </c>
      <c r="N1" s="2" t="s">
        <v>192</v>
      </c>
      <c r="O1" s="2" t="s">
        <v>193</v>
      </c>
      <c r="P1" s="2" t="s">
        <v>194</v>
      </c>
      <c r="Q1" s="2" t="s">
        <v>195</v>
      </c>
      <c r="R1" s="2" t="s">
        <v>196</v>
      </c>
      <c r="S1" s="2" t="s">
        <v>197</v>
      </c>
      <c r="T1" s="2" t="s">
        <v>198</v>
      </c>
    </row>
    <row r="2" s="1" customFormat="1" spans="1:20">
      <c r="A2" s="1" t="s">
        <v>128</v>
      </c>
      <c r="B2" s="1" t="s">
        <v>91</v>
      </c>
      <c r="C2" s="1" t="s">
        <v>199</v>
      </c>
      <c r="D2" s="1" t="s">
        <v>130</v>
      </c>
      <c r="E2" s="1" t="s">
        <v>131</v>
      </c>
      <c r="F2" s="1" t="s">
        <v>91</v>
      </c>
      <c r="G2" s="1" t="s">
        <v>81</v>
      </c>
      <c r="H2" s="1" t="s">
        <v>177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73</v>
      </c>
      <c r="S2" s="1" t="s">
        <v>206</v>
      </c>
      <c r="T2" s="1" t="s">
        <v>207</v>
      </c>
    </row>
    <row r="3" s="1" customFormat="1" spans="1:20">
      <c r="A3" s="1" t="s">
        <v>159</v>
      </c>
      <c r="B3" s="1" t="s">
        <v>91</v>
      </c>
      <c r="C3" s="1" t="s">
        <v>208</v>
      </c>
      <c r="D3" s="1" t="s">
        <v>161</v>
      </c>
      <c r="E3" s="1" t="s">
        <v>162</v>
      </c>
      <c r="F3" s="1" t="s">
        <v>91</v>
      </c>
      <c r="G3" s="1" t="s">
        <v>81</v>
      </c>
      <c r="H3" s="1" t="s">
        <v>177</v>
      </c>
      <c r="I3" s="1" t="s">
        <v>209</v>
      </c>
      <c r="J3" s="1" t="s">
        <v>201</v>
      </c>
      <c r="K3" s="1" t="s">
        <v>209</v>
      </c>
      <c r="L3" s="1" t="s">
        <v>209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210</v>
      </c>
      <c r="R3" s="1" t="s">
        <v>73</v>
      </c>
      <c r="S3" s="1" t="s">
        <v>206</v>
      </c>
      <c r="T3" s="1" t="s">
        <v>207</v>
      </c>
    </row>
    <row r="4" s="1" customFormat="1" spans="1:20">
      <c r="A4" s="1" t="s">
        <v>152</v>
      </c>
      <c r="B4" s="1" t="s">
        <v>91</v>
      </c>
      <c r="C4" s="1" t="s">
        <v>211</v>
      </c>
      <c r="D4" s="1" t="s">
        <v>154</v>
      </c>
      <c r="E4" s="1" t="s">
        <v>155</v>
      </c>
      <c r="F4" s="1" t="s">
        <v>91</v>
      </c>
      <c r="G4" s="1" t="s">
        <v>81</v>
      </c>
      <c r="H4" s="1" t="s">
        <v>177</v>
      </c>
      <c r="I4" s="1" t="s">
        <v>212</v>
      </c>
      <c r="J4" s="1" t="s">
        <v>201</v>
      </c>
      <c r="K4" s="1" t="s">
        <v>212</v>
      </c>
      <c r="L4" s="1" t="s">
        <v>212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213</v>
      </c>
      <c r="R4" s="1" t="s">
        <v>73</v>
      </c>
      <c r="S4" s="1" t="s">
        <v>206</v>
      </c>
      <c r="T4" s="1" t="s">
        <v>207</v>
      </c>
    </row>
    <row r="5" s="1" customFormat="1" spans="1:20">
      <c r="A5" s="1" t="s">
        <v>136</v>
      </c>
      <c r="B5" s="1" t="s">
        <v>91</v>
      </c>
      <c r="C5" s="1" t="s">
        <v>214</v>
      </c>
      <c r="D5" s="1" t="s">
        <v>138</v>
      </c>
      <c r="E5" s="1" t="s">
        <v>139</v>
      </c>
      <c r="F5" s="1" t="s">
        <v>91</v>
      </c>
      <c r="G5" s="1" t="s">
        <v>81</v>
      </c>
      <c r="H5" s="1" t="s">
        <v>177</v>
      </c>
      <c r="I5" s="1" t="s">
        <v>215</v>
      </c>
      <c r="J5" s="1" t="s">
        <v>201</v>
      </c>
      <c r="K5" s="1" t="s">
        <v>215</v>
      </c>
      <c r="L5" s="1" t="s">
        <v>215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216</v>
      </c>
      <c r="R5" s="1" t="s">
        <v>73</v>
      </c>
      <c r="S5" s="1" t="s">
        <v>206</v>
      </c>
      <c r="T5" s="1" t="s">
        <v>207</v>
      </c>
    </row>
    <row r="6" s="1" customFormat="1" spans="1:20">
      <c r="A6" s="1" t="s">
        <v>87</v>
      </c>
      <c r="B6" s="1" t="s">
        <v>91</v>
      </c>
      <c r="C6" s="1" t="s">
        <v>217</v>
      </c>
      <c r="D6" s="1" t="s">
        <v>218</v>
      </c>
      <c r="E6" s="1" t="s">
        <v>90</v>
      </c>
      <c r="F6" s="1" t="s">
        <v>91</v>
      </c>
      <c r="G6" s="1" t="s">
        <v>81</v>
      </c>
      <c r="H6" s="1" t="s">
        <v>177</v>
      </c>
      <c r="I6" s="1" t="s">
        <v>219</v>
      </c>
      <c r="J6" s="1" t="s">
        <v>201</v>
      </c>
      <c r="K6" s="1" t="s">
        <v>219</v>
      </c>
      <c r="L6" s="1" t="s">
        <v>219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220</v>
      </c>
      <c r="R6" s="1" t="s">
        <v>73</v>
      </c>
      <c r="S6" s="1" t="s">
        <v>206</v>
      </c>
      <c r="T6" s="1" t="s">
        <v>207</v>
      </c>
    </row>
    <row r="7" s="1" customFormat="1" spans="1:20">
      <c r="A7" s="1" t="s">
        <v>112</v>
      </c>
      <c r="B7" s="1" t="s">
        <v>91</v>
      </c>
      <c r="C7" s="1" t="s">
        <v>221</v>
      </c>
      <c r="D7" s="1" t="s">
        <v>114</v>
      </c>
      <c r="E7" s="1" t="s">
        <v>115</v>
      </c>
      <c r="F7" s="1" t="s">
        <v>91</v>
      </c>
      <c r="G7" s="1" t="s">
        <v>81</v>
      </c>
      <c r="H7" s="1" t="s">
        <v>177</v>
      </c>
      <c r="I7" s="1" t="s">
        <v>222</v>
      </c>
      <c r="J7" s="1" t="s">
        <v>201</v>
      </c>
      <c r="K7" s="1" t="s">
        <v>222</v>
      </c>
      <c r="L7" s="1" t="s">
        <v>222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223</v>
      </c>
      <c r="R7" s="1" t="s">
        <v>73</v>
      </c>
      <c r="S7" s="1" t="s">
        <v>206</v>
      </c>
      <c r="T7" s="1" t="s">
        <v>207</v>
      </c>
    </row>
    <row r="8" s="1" customFormat="1" spans="1:20">
      <c r="A8" s="1" t="s">
        <v>96</v>
      </c>
      <c r="B8" s="1" t="s">
        <v>91</v>
      </c>
      <c r="C8" s="1" t="s">
        <v>224</v>
      </c>
      <c r="D8" s="1" t="s">
        <v>98</v>
      </c>
      <c r="E8" s="1" t="s">
        <v>99</v>
      </c>
      <c r="F8" s="1" t="s">
        <v>91</v>
      </c>
      <c r="G8" s="1" t="s">
        <v>81</v>
      </c>
      <c r="H8" s="1" t="s">
        <v>177</v>
      </c>
      <c r="I8" s="1" t="s">
        <v>225</v>
      </c>
      <c r="J8" s="1" t="s">
        <v>201</v>
      </c>
      <c r="K8" s="1" t="s">
        <v>225</v>
      </c>
      <c r="L8" s="1" t="s">
        <v>225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226</v>
      </c>
      <c r="R8" s="1" t="s">
        <v>73</v>
      </c>
      <c r="S8" s="1" t="s">
        <v>206</v>
      </c>
      <c r="T8" s="1" t="s">
        <v>207</v>
      </c>
    </row>
    <row r="9" s="1" customFormat="1" spans="1:20">
      <c r="A9" s="1" t="s">
        <v>104</v>
      </c>
      <c r="B9" s="1" t="s">
        <v>91</v>
      </c>
      <c r="C9" s="1" t="s">
        <v>227</v>
      </c>
      <c r="D9" s="1" t="s">
        <v>228</v>
      </c>
      <c r="E9" s="1" t="s">
        <v>107</v>
      </c>
      <c r="F9" s="1" t="s">
        <v>91</v>
      </c>
      <c r="G9" s="1" t="s">
        <v>81</v>
      </c>
      <c r="H9" s="1" t="s">
        <v>177</v>
      </c>
      <c r="I9" s="1" t="s">
        <v>229</v>
      </c>
      <c r="J9" s="1" t="s">
        <v>201</v>
      </c>
      <c r="K9" s="1" t="s">
        <v>229</v>
      </c>
      <c r="L9" s="1" t="s">
        <v>229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230</v>
      </c>
      <c r="R9" s="1" t="s">
        <v>73</v>
      </c>
      <c r="S9" s="1" t="s">
        <v>206</v>
      </c>
      <c r="T9" s="1" t="s">
        <v>207</v>
      </c>
    </row>
    <row r="10" s="1" customFormat="1" spans="1:20">
      <c r="A10" s="1" t="s">
        <v>144</v>
      </c>
      <c r="B10" s="1" t="s">
        <v>91</v>
      </c>
      <c r="C10" s="1" t="s">
        <v>231</v>
      </c>
      <c r="D10" s="1" t="s">
        <v>146</v>
      </c>
      <c r="E10" s="1" t="s">
        <v>147</v>
      </c>
      <c r="F10" s="1" t="s">
        <v>91</v>
      </c>
      <c r="G10" s="1" t="s">
        <v>81</v>
      </c>
      <c r="H10" s="1" t="s">
        <v>177</v>
      </c>
      <c r="I10" s="1" t="s">
        <v>232</v>
      </c>
      <c r="J10" s="1" t="s">
        <v>201</v>
      </c>
      <c r="K10" s="1" t="s">
        <v>232</v>
      </c>
      <c r="L10" s="1" t="s">
        <v>232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233</v>
      </c>
      <c r="R10" s="1" t="s">
        <v>73</v>
      </c>
      <c r="S10" s="1" t="s">
        <v>206</v>
      </c>
      <c r="T10" s="1" t="s">
        <v>207</v>
      </c>
    </row>
    <row r="11" s="1" customFormat="1" spans="1:20">
      <c r="A11" s="1" t="s">
        <v>120</v>
      </c>
      <c r="B11" s="1" t="s">
        <v>91</v>
      </c>
      <c r="C11" s="1" t="s">
        <v>234</v>
      </c>
      <c r="D11" s="1" t="s">
        <v>122</v>
      </c>
      <c r="E11" s="1" t="s">
        <v>123</v>
      </c>
      <c r="F11" s="1" t="s">
        <v>91</v>
      </c>
      <c r="G11" s="1" t="s">
        <v>81</v>
      </c>
      <c r="H11" s="1" t="s">
        <v>177</v>
      </c>
      <c r="I11" s="1" t="s">
        <v>235</v>
      </c>
      <c r="J11" s="1" t="s">
        <v>201</v>
      </c>
      <c r="K11" s="1" t="s">
        <v>235</v>
      </c>
      <c r="L11" s="1" t="s">
        <v>235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236</v>
      </c>
      <c r="R11" s="1" t="s">
        <v>73</v>
      </c>
      <c r="S11" s="1" t="s">
        <v>206</v>
      </c>
      <c r="T11" s="1" t="s">
        <v>207</v>
      </c>
    </row>
    <row r="12" s="1" customFormat="1" spans="1:20">
      <c r="A12" s="1" t="s">
        <v>71</v>
      </c>
      <c r="B12" s="1" t="s">
        <v>79</v>
      </c>
      <c r="C12" s="1" t="s">
        <v>237</v>
      </c>
      <c r="D12" s="1" t="s">
        <v>76</v>
      </c>
      <c r="E12" s="1" t="s">
        <v>78</v>
      </c>
      <c r="F12" s="1" t="s">
        <v>80</v>
      </c>
      <c r="G12" s="1" t="s">
        <v>81</v>
      </c>
      <c r="H12" s="1" t="s">
        <v>177</v>
      </c>
      <c r="I12" s="1" t="s">
        <v>238</v>
      </c>
      <c r="J12" s="1" t="s">
        <v>201</v>
      </c>
      <c r="K12" s="1" t="s">
        <v>238</v>
      </c>
      <c r="L12" s="1" t="s">
        <v>239</v>
      </c>
      <c r="M12" s="1" t="s">
        <v>240</v>
      </c>
      <c r="N12" s="1" t="s">
        <v>240</v>
      </c>
      <c r="O12" s="1" t="s">
        <v>203</v>
      </c>
      <c r="P12" s="1" t="s">
        <v>204</v>
      </c>
      <c r="Q12" s="1" t="s">
        <v>241</v>
      </c>
      <c r="R12" s="1" t="s">
        <v>73</v>
      </c>
      <c r="S12" s="1" t="s">
        <v>206</v>
      </c>
      <c r="T12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2022-02-24T09:40:18Z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8EC67D0AEC514657B1B8BA9CC7BAA86F</vt:lpwstr>
  </property>
</Properties>
</file>