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<sst xmlns="http://schemas.openxmlformats.org/spreadsheetml/2006/main" count="733" uniqueCount="297">
  <si>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</si>
  <si>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</si>
  <si>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</si>
  <si>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</si>
  <si>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</si>
  <si>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</si>
  <si>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</si>
  <si>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</si>
  <si>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</si>
  <si>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</si>
  <si>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</si>
  <si>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</si>
  <si>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</si>
  <si>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</si>
  <si>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</si>
  <si>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</si>
  <si>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</si>
  <si>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</si>
  <si>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</si>
  <si>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</si>
  <si>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</si>
  <si>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</si>
  <si>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</si>
  <si>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</si>
  <si>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</si>
  <si>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17163573494	</t>
  </si>
  <si>
    <t>Ctrip</t>
  </si>
  <si>
    <t>正常</t>
  </si>
  <si>
    <t>[旧金山]旧金山马奎斯联合广场万豪酒店(San Francisco Marriott Marquis Union Square)(55851820)</t>
  </si>
  <si>
    <t>特大床房（低层）&lt;不退款&gt;&lt;2人入住&gt;</t>
  </si>
  <si>
    <t>HKD</t>
  </si>
  <si>
    <t>XU/BOZHONG</t>
  </si>
  <si>
    <t>CA13030220224HKD</t>
  </si>
  <si>
    <t>未提现</t>
  </si>
  <si>
    <t>携程开票</t>
  </si>
  <si>
    <t xml:space="preserve">	</t>
  </si>
  <si>
    <t xml:space="preserve">96935760	</t>
  </si>
  <si>
    <t xml:space="preserve">17242015322	</t>
  </si>
  <si>
    <t>[迈阿密]迈阿密洲际酒店(InterContinental Miami, an Ihg Hotel)(55328984)</t>
  </si>
  <si>
    <t>城景房&lt;2人入住&gt;&lt;不退款&gt;</t>
  </si>
  <si>
    <t>IVGI/RAFEL RAFI</t>
  </si>
  <si>
    <t xml:space="preserve">28167871	</t>
  </si>
  <si>
    <t xml:space="preserve">17248099855	</t>
  </si>
  <si>
    <t>[剑桥]温恩德比斯特剑桥酒店(Hotel du Vin &amp; Bistro Cambridge)(55779391)</t>
  </si>
  <si>
    <t>经典客房&lt;2人入住&gt;&lt;不退款&gt;</t>
  </si>
  <si>
    <t>Macnaughton/Rosemary Jane</t>
  </si>
  <si>
    <t xml:space="preserve">2409955	</t>
  </si>
  <si>
    <t xml:space="preserve">EXP-1886046835	</t>
  </si>
  <si>
    <t xml:space="preserve">17326769931	</t>
  </si>
  <si>
    <t>[多伦多]多伦多瑞吉酒店(The St. Regis Toronto)(60514254)</t>
  </si>
  <si>
    <t>高级房, 1 张特大床,城市景观&lt;不退款&gt;&lt;2人入住&gt;</t>
  </si>
  <si>
    <t>Li/Zhenghe</t>
  </si>
  <si>
    <t xml:space="preserve">2416661	</t>
  </si>
  <si>
    <t xml:space="preserve">89798179	</t>
  </si>
  <si>
    <t xml:space="preserve">17352192381	</t>
  </si>
  <si>
    <t>[首尔]灯塔酒店(Hotel Pharos)(56206404)</t>
  </si>
  <si>
    <t>标准双人房&lt;不退款&gt;&lt;2人入住&gt;</t>
  </si>
  <si>
    <t>Bong/Suji</t>
  </si>
  <si>
    <t xml:space="preserve">17410923440	</t>
  </si>
  <si>
    <t>[迈阿密海滩]斯坦顿南海滩万豪酒店(Marriott Stanton South Beach)(55680347)</t>
  </si>
  <si>
    <t>海滨客房（1张特大床，带阳台）&lt;不退款&gt;&lt;2人入住&gt;</t>
  </si>
  <si>
    <t>LIU/PEIHENG</t>
  </si>
  <si>
    <t xml:space="preserve">2421862	</t>
  </si>
  <si>
    <t xml:space="preserve">96759314	</t>
  </si>
  <si>
    <t xml:space="preserve">17413617374	</t>
  </si>
  <si>
    <t>[马德里]文殊特莱托斯04酒店(One Shot Recoletos 04)(55329442)</t>
  </si>
  <si>
    <t>双人房&lt;不退款&gt;&lt;2人入住&gt;</t>
  </si>
  <si>
    <t>tang/lijun</t>
  </si>
  <si>
    <t xml:space="preserve">1896101994	</t>
  </si>
  <si>
    <t xml:space="preserve">17419505514	</t>
  </si>
  <si>
    <t>[波苏埃洛-德阿拉尔孔]欧洲之星马德里酒店(Eurostars I-Hotel Madrid)(55733308)</t>
  </si>
  <si>
    <t>双床房&lt;不退款&gt;&lt;2人入住&gt;</t>
  </si>
  <si>
    <t>MARTINEZ MORAN/FRANCISCO</t>
  </si>
  <si>
    <t xml:space="preserve">17427583293	</t>
  </si>
  <si>
    <t>[阿利坎特]雷乌卡酒店(Hotel Leuka)(55822092)</t>
  </si>
  <si>
    <t>标准双人房, 2 张单人床&lt;2人入住&gt;&lt;不退款&gt;</t>
  </si>
  <si>
    <t>Garnero Anton/Vicente</t>
  </si>
  <si>
    <t xml:space="preserve">2425564	</t>
  </si>
  <si>
    <t xml:space="preserve">17428042263	</t>
  </si>
  <si>
    <t>[吉隆坡]吉隆坡四季酒店(Four Seasons Hotel Kuala Lumpur)(55542782)</t>
  </si>
  <si>
    <t>Wei/ZHIJIN,TAN/LAI LMM</t>
  </si>
  <si>
    <t xml:space="preserve">17428588655	</t>
  </si>
  <si>
    <t>[卡塔尼亚]卡塔尼亚王宫体验旅馆(Palace Catania (60480690)</t>
  </si>
  <si>
    <t>经典双人房&lt;2人入住&gt;&lt;不退款&gt;&lt;早餐&gt;</t>
  </si>
  <si>
    <t>Giammarinaro/Vito,Biondo/Anna Maria</t>
  </si>
  <si>
    <t xml:space="preserve">17428923307	</t>
  </si>
  <si>
    <t>[第比利斯]第比利斯比尔特莫尔酒店(The Biltmore Hotel Tbilisi)(55465566)</t>
  </si>
  <si>
    <t>豪华双床房&lt;2人入住&gt;&lt;不退款&gt;</t>
  </si>
  <si>
    <t>CAO/MENGDI</t>
  </si>
  <si>
    <t xml:space="preserve">SK76V75ES	</t>
  </si>
  <si>
    <t xml:space="preserve">17429090409	</t>
  </si>
  <si>
    <t>[斯蒂迪奥城]BLVD Spa 酒店 - 步行可至好莱坞环球影城(Blvd Hotel &amp; Spa - Walking Distance to Universal Studios Hollywood)(55547371)</t>
  </si>
  <si>
    <t>大号床套房&lt;不退款&gt;&lt;2人入住&gt;</t>
  </si>
  <si>
    <t>Shelburne/Dana</t>
  </si>
  <si>
    <t xml:space="preserve">0322ADJ518	</t>
  </si>
  <si>
    <t xml:space="preserve">17429805819	</t>
  </si>
  <si>
    <t>[西归浦市]阿英斯酒店(Eins Hotel)(77364376)</t>
  </si>
  <si>
    <t>标准双床房&lt;2人入住&gt;&lt;不退款&gt;&lt;早餐&gt;</t>
  </si>
  <si>
    <t>LEE/INJA</t>
  </si>
  <si>
    <t xml:space="preserve">2426330	</t>
  </si>
  <si>
    <t xml:space="preserve">17429833333	</t>
  </si>
  <si>
    <t>标准双人床房&lt;2人入住&gt;&lt;不退款&gt;&lt;早餐&gt;</t>
  </si>
  <si>
    <t xml:space="preserve">17429852982	</t>
  </si>
  <si>
    <t>[泗水]泗水高级商务酒店(PrimeBiz Hotel Surabaya)(77372029)</t>
  </si>
  <si>
    <t>高级双人房两张床&lt;不退款&gt;&lt;2人入住&gt;</t>
  </si>
  <si>
    <t>Meydita/shannini</t>
  </si>
  <si>
    <t xml:space="preserve">17431271512	</t>
  </si>
  <si>
    <t>[七岩]斑斓苏安度假酒店(Banlansuan Resort)(55380724)</t>
  </si>
  <si>
    <t>尊享豪华客房&lt;2人入住&gt;&lt;不退款&gt;</t>
  </si>
  <si>
    <t>Jarupimon/Sombat</t>
  </si>
  <si>
    <t xml:space="preserve">17431570648	</t>
  </si>
  <si>
    <t>[天安市]天安新罗酒店(Shilla Stay Cheonan)(60480295)</t>
  </si>
  <si>
    <t>家庭双床房&lt;2人入住&gt;&lt;不退款&gt;</t>
  </si>
  <si>
    <t>Kang/Seongjin</t>
  </si>
  <si>
    <t xml:space="preserve">EXP-1897068658	</t>
  </si>
  <si>
    <t xml:space="preserve">17431588693	</t>
  </si>
  <si>
    <t>[null](77366399)</t>
  </si>
  <si>
    <t xml:space="preserve">17431727765	</t>
  </si>
  <si>
    <t>[首尔]首尔车站德塞纳尔斯酒店(Hotel the Designers Seoul Station)(55465138)</t>
  </si>
  <si>
    <t>高级大床房&lt;2人入住&gt;&lt;不退款&gt;</t>
  </si>
  <si>
    <t>kim/eunmi</t>
  </si>
  <si>
    <t xml:space="preserve">2427206	</t>
  </si>
  <si>
    <t xml:space="preserve">17436756310	</t>
  </si>
  <si>
    <t>标准双人床房&lt;2人入住&gt;&lt;不退款&gt;</t>
  </si>
  <si>
    <t>Lopez Diez/David</t>
  </si>
  <si>
    <t xml:space="preserve">17436784784	</t>
  </si>
  <si>
    <t>[洛姆]洛姆床先生酒店(Mister Bed Lomme)(80330417)</t>
  </si>
  <si>
    <t>三人间&lt;2人入住&gt;&lt;不退款&gt;</t>
  </si>
  <si>
    <t>guisgand/peter</t>
  </si>
  <si>
    <t xml:space="preserve">1897094978	</t>
  </si>
  <si>
    <t>，</t>
  </si>
  <si>
    <t>49321 HKD</t>
  </si>
  <si>
    <t>A220224155533481</t>
  </si>
  <si>
    <t>总计：49321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</si>
  <si>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</si>
  <si>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</si>
  <si>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</si>
  <si>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</si>
  <si>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</si>
  <si>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</si>
  <si>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</si>
  <si>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</si>
  <si>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</si>
  <si>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</si>
  <si>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</si>
  <si>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</si>
  <si>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</si>
  <si>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</si>
  <si>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</si>
  <si>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</si>
  <si>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</si>
  <si>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2022-02-20</t>
  </si>
  <si>
    <t>2427423</t>
  </si>
  <si>
    <t>洛姆米斯达酒店</t>
  </si>
  <si>
    <t>guisgand peter</t>
  </si>
  <si>
    <t>2022-02-21</t>
  </si>
  <si>
    <t>退房日周结</t>
  </si>
  <si>
    <t>239.69</t>
  </si>
  <si>
    <t>295.00</t>
  </si>
  <si>
    <t>0</t>
  </si>
  <si>
    <t>0.00</t>
  </si>
  <si>
    <t>携程汇智国际直连</t>
  </si>
  <si>
    <t>2022-02-20 21:08:46</t>
  </si>
  <si>
    <t>否</t>
  </si>
  <si>
    <t>汇智国际旅游发展有限公司</t>
  </si>
  <si>
    <t>直连</t>
  </si>
  <si>
    <t>2427416</t>
  </si>
  <si>
    <t>欧洲之星马德里酒店</t>
  </si>
  <si>
    <t>Lopez Diez David</t>
  </si>
  <si>
    <t>422.50</t>
  </si>
  <si>
    <t>520.00</t>
  </si>
  <si>
    <t>2022-02-20 21:02:37</t>
  </si>
  <si>
    <t>2427206</t>
  </si>
  <si>
    <t>首尔车站德塞纳尔斯酒店</t>
  </si>
  <si>
    <t>kim eunmi</t>
  </si>
  <si>
    <t>295.75</t>
  </si>
  <si>
    <t>364.00</t>
  </si>
  <si>
    <t>2022-02-20 19:12:49</t>
  </si>
  <si>
    <t>2427137</t>
  </si>
  <si>
    <t>富川酒店</t>
  </si>
  <si>
    <t>KIM DSHYE</t>
  </si>
  <si>
    <t>300.63</t>
  </si>
  <si>
    <t>370.00</t>
  </si>
  <si>
    <t>2022-02-20 18:47:49</t>
  </si>
  <si>
    <t>2427114</t>
  </si>
  <si>
    <t>天安新罗酒店</t>
  </si>
  <si>
    <t>Kang Seongjin</t>
  </si>
  <si>
    <t>454.19</t>
  </si>
  <si>
    <t>559.00</t>
  </si>
  <si>
    <t>2022-02-20 18:38:31</t>
  </si>
  <si>
    <t>2426960</t>
  </si>
  <si>
    <t>斑斓苏安度假酒店</t>
  </si>
  <si>
    <t>Jarupimon Sombat</t>
  </si>
  <si>
    <t>327.44</t>
  </si>
  <si>
    <t>403.00</t>
  </si>
  <si>
    <t>2022-02-20 17:32:48</t>
  </si>
  <si>
    <t>2426350</t>
  </si>
  <si>
    <t>泗水高级商务酒店</t>
  </si>
  <si>
    <t>Meydita shannini</t>
  </si>
  <si>
    <t>234.00</t>
  </si>
  <si>
    <t>288.00</t>
  </si>
  <si>
    <t>2022-02-20 11:58:31</t>
  </si>
  <si>
    <t>2426342</t>
  </si>
  <si>
    <t>阿英斯酒店</t>
  </si>
  <si>
    <t>LEE INJA</t>
  </si>
  <si>
    <t>238.06</t>
  </si>
  <si>
    <t>293.00</t>
  </si>
  <si>
    <t>2022-02-20 11:52:47</t>
  </si>
  <si>
    <t>2426330</t>
  </si>
  <si>
    <t>260.00</t>
  </si>
  <si>
    <t>320.00</t>
  </si>
  <si>
    <t>2022-02-20 11:47:16</t>
  </si>
  <si>
    <t>2425974</t>
  </si>
  <si>
    <t>林荫大道水疗酒店</t>
  </si>
  <si>
    <t>Shelburne Dana</t>
  </si>
  <si>
    <t>879.94</t>
  </si>
  <si>
    <t>1083.00</t>
  </si>
  <si>
    <t>2022-02-20 05:49:05</t>
  </si>
  <si>
    <t>2425908</t>
  </si>
  <si>
    <t>第比利斯比尔特莫尔酒店</t>
  </si>
  <si>
    <t>CAO MENGDI</t>
  </si>
  <si>
    <t>949.81</t>
  </si>
  <si>
    <t>1169.00</t>
  </si>
  <si>
    <t>2022-02-20 01:58:55</t>
  </si>
  <si>
    <t>2022-02-19</t>
  </si>
  <si>
    <t>2425827</t>
  </si>
  <si>
    <t>卡塔尼亚王宫体验旅馆</t>
  </si>
  <si>
    <t>Giammarinaro Vito,Biondo Anna Maria</t>
  </si>
  <si>
    <t>754.00</t>
  </si>
  <si>
    <t>928.00</t>
  </si>
  <si>
    <t>2022-02-19 23:25:11</t>
  </si>
  <si>
    <t>2425644</t>
  </si>
  <si>
    <t>吉隆坡四季酒店</t>
  </si>
  <si>
    <t>Wei ZHIJIN,TAN LAI LMM</t>
  </si>
  <si>
    <t>2143.38</t>
  </si>
  <si>
    <t>2638.00</t>
  </si>
  <si>
    <t>2022-02-19 21:39:36</t>
  </si>
  <si>
    <t>2425564</t>
  </si>
  <si>
    <t>雷乌卡酒店</t>
  </si>
  <si>
    <t>Garnero Anton Vicente</t>
  </si>
  <si>
    <t>735.31</t>
  </si>
  <si>
    <t>905.00</t>
  </si>
  <si>
    <t>2022-02-19 21:02:04</t>
  </si>
  <si>
    <t>2423757</t>
  </si>
  <si>
    <t>MARTINEZ MORAN FRANCISCO</t>
  </si>
  <si>
    <t>424.86</t>
  </si>
  <si>
    <t>522.00</t>
  </si>
  <si>
    <t>2022-02-19 00:42:13</t>
  </si>
  <si>
    <t>2022-02-18</t>
  </si>
  <si>
    <t>2423060</t>
  </si>
  <si>
    <t>文殊特莱托斯04酒店</t>
  </si>
  <si>
    <t>tang lijun</t>
  </si>
  <si>
    <t>2103.12</t>
  </si>
  <si>
    <t>2584.00</t>
  </si>
  <si>
    <t>2022-02-18 19:06:48</t>
  </si>
  <si>
    <t>2421862</t>
  </si>
  <si>
    <t>斯坦顿南海滩万豪酒店</t>
  </si>
  <si>
    <t>LIU PEIHENG</t>
  </si>
  <si>
    <t>5030.72</t>
  </si>
  <si>
    <t>6181.00</t>
  </si>
  <si>
    <t>2022-02-18 10:37:36</t>
  </si>
  <si>
    <t>2022-02-13</t>
  </si>
  <si>
    <t>2418777</t>
  </si>
  <si>
    <t>首尔灯塔酒店</t>
  </si>
  <si>
    <t>Bong Suji</t>
  </si>
  <si>
    <t>345.21</t>
  </si>
  <si>
    <t>423.00</t>
  </si>
  <si>
    <t>2022-02-13 17:50:40</t>
  </si>
  <si>
    <t>2022-02-10</t>
  </si>
  <si>
    <t>2416661</t>
  </si>
  <si>
    <t>多伦多瑞吉酒店</t>
  </si>
  <si>
    <t>Li Zhenghe</t>
  </si>
  <si>
    <t>2022-02-15</t>
  </si>
  <si>
    <t>15990.26</t>
  </si>
  <si>
    <t>19548.00</t>
  </si>
  <si>
    <t>2022-02-10 15:20:53</t>
  </si>
  <si>
    <t>2022-01-27</t>
  </si>
  <si>
    <t>2409955</t>
  </si>
  <si>
    <t>温恩德比斯特剑桥酒店</t>
  </si>
  <si>
    <t>Macnaughton Rosemary Jane</t>
  </si>
  <si>
    <t>1001.11</t>
  </si>
  <si>
    <t>1224.00</t>
  </si>
  <si>
    <t>2022-01-27 21:51:04</t>
  </si>
  <si>
    <t>2409625</t>
  </si>
  <si>
    <t>迈阿密洲际酒店</t>
  </si>
  <si>
    <t>IVGI RAFEL RAFI</t>
  </si>
  <si>
    <t>2335.92</t>
  </si>
  <si>
    <t>2856.00</t>
  </si>
  <si>
    <t>2022-01-27 00:34:12</t>
  </si>
  <si>
    <t>2022-01-12</t>
  </si>
  <si>
    <t>2385928</t>
  </si>
  <si>
    <t>旧金山马奎斯联合广场万豪酒店</t>
  </si>
  <si>
    <t>XU BOZHONG</t>
  </si>
  <si>
    <t>2022-02-17</t>
  </si>
  <si>
    <t>4789.51</t>
  </si>
  <si>
    <t>5848.00</t>
  </si>
  <si>
    <t>2022-01-12 14:10:15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</si>
</sst>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44609</v>
      </c>
      <c r="G2" s="6">
        <v>44613</v>
      </c>
      <c r="H2" s="4">
        <v>1</v>
      </c>
      <c r="I2" s="4">
        <v>4</v>
      </c>
      <c r="J2" s="4">
        <v>4</v>
      </c>
      <c r="K2" s="4" t="s">
        <v>30</v>
      </c>
      <c r="L2" s="4">
        <v>5848</v>
      </c>
      <c r="M2" s="4">
        <v>5848</v>
      </c>
      <c r="N2" s="4" t="s">
        <v>31</v>
      </c>
      <c r="O2" s="4" t="s">
        <v>32</v>
      </c>
      <c r="P2" s="4" t="s">
        <v>33</v>
      </c>
      <c r="Q2" s="4">
        <v>0</v>
      </c>
      <c r="R2" s="7">
        <v>44573</v>
      </c>
      <c r="S2" s="6">
        <v>44616</v>
      </c>
      <c r="T2" s="4" t="s">
        <v>34</v>
      </c>
      <c r="U2" s="4">
        <v>5848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44612</v>
      </c>
      <c r="G3" s="6">
        <v>44613</v>
      </c>
      <c r="H3" s="4">
        <v>1</v>
      </c>
      <c r="I3" s="4">
        <v>1</v>
      </c>
      <c r="J3" s="4">
        <v>1</v>
      </c>
      <c r="K3" s="4" t="s">
        <v>30</v>
      </c>
      <c r="L3" s="4">
        <v>2856</v>
      </c>
      <c r="M3" s="4">
        <v>2856</v>
      </c>
      <c r="N3" s="4" t="s">
        <v>40</v>
      </c>
      <c r="O3" s="4" t="s">
        <v>32</v>
      </c>
      <c r="P3" s="4" t="s">
        <v>33</v>
      </c>
      <c r="Q3" s="4">
        <v>0</v>
      </c>
      <c r="R3" s="7">
        <v>44588</v>
      </c>
      <c r="S3" s="6">
        <v>44616</v>
      </c>
      <c r="T3" s="4" t="s">
        <v>34</v>
      </c>
      <c r="U3" s="4">
        <v>2856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44612</v>
      </c>
      <c r="G4" s="6">
        <v>44613</v>
      </c>
      <c r="H4" s="4">
        <v>1</v>
      </c>
      <c r="I4" s="4">
        <v>1</v>
      </c>
      <c r="J4" s="4">
        <v>1</v>
      </c>
      <c r="K4" s="4" t="s">
        <v>30</v>
      </c>
      <c r="L4" s="4">
        <v>1224</v>
      </c>
      <c r="M4" s="4">
        <v>1224</v>
      </c>
      <c r="N4" s="4" t="s">
        <v>45</v>
      </c>
      <c r="O4" s="4" t="s">
        <v>32</v>
      </c>
      <c r="P4" s="4" t="s">
        <v>33</v>
      </c>
      <c r="Q4" s="4">
        <v>0</v>
      </c>
      <c r="R4" s="7">
        <v>44588</v>
      </c>
      <c r="S4" s="6">
        <v>44616</v>
      </c>
      <c r="T4" s="4" t="s">
        <v>34</v>
      </c>
      <c r="U4" s="4">
        <v>1224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44607</v>
      </c>
      <c r="G5" s="6">
        <v>44613</v>
      </c>
      <c r="H5" s="4">
        <v>1</v>
      </c>
      <c r="I5" s="4">
        <v>6</v>
      </c>
      <c r="J5" s="4">
        <v>6</v>
      </c>
      <c r="K5" s="4" t="s">
        <v>30</v>
      </c>
      <c r="L5" s="4">
        <v>19548</v>
      </c>
      <c r="M5" s="4">
        <v>19548</v>
      </c>
      <c r="N5" s="4" t="s">
        <v>51</v>
      </c>
      <c r="O5" s="4" t="s">
        <v>32</v>
      </c>
      <c r="P5" s="4" t="s">
        <v>33</v>
      </c>
      <c r="Q5" s="4">
        <v>0</v>
      </c>
      <c r="R5" s="7">
        <v>44602</v>
      </c>
      <c r="S5" s="6">
        <v>44616</v>
      </c>
      <c r="T5" s="4" t="s">
        <v>34</v>
      </c>
      <c r="U5" s="4">
        <v>19548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44612</v>
      </c>
      <c r="G6" s="6">
        <v>44613</v>
      </c>
      <c r="H6" s="4">
        <v>1</v>
      </c>
      <c r="I6" s="4">
        <v>1</v>
      </c>
      <c r="J6" s="4">
        <v>1</v>
      </c>
      <c r="K6" s="4" t="s">
        <v>30</v>
      </c>
      <c r="L6" s="4">
        <v>423</v>
      </c>
      <c r="M6" s="4">
        <v>423</v>
      </c>
      <c r="N6" s="4" t="s">
        <v>57</v>
      </c>
      <c r="O6" s="4" t="s">
        <v>32</v>
      </c>
      <c r="P6" s="4" t="s">
        <v>33</v>
      </c>
      <c r="Q6" s="4">
        <v>0</v>
      </c>
      <c r="R6" s="7">
        <v>44605</v>
      </c>
      <c r="S6" s="6">
        <v>44616</v>
      </c>
      <c r="T6" s="4" t="s">
        <v>34</v>
      </c>
      <c r="U6" s="4">
        <v>423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44612</v>
      </c>
      <c r="G7" s="6">
        <v>44613</v>
      </c>
      <c r="H7" s="4">
        <v>1</v>
      </c>
      <c r="I7" s="4">
        <v>1</v>
      </c>
      <c r="J7" s="4">
        <v>1</v>
      </c>
      <c r="K7" s="4" t="s">
        <v>30</v>
      </c>
      <c r="L7" s="4">
        <v>6181</v>
      </c>
      <c r="M7" s="4">
        <v>6181</v>
      </c>
      <c r="N7" s="4" t="s">
        <v>61</v>
      </c>
      <c r="O7" s="4" t="s">
        <v>32</v>
      </c>
      <c r="P7" s="4" t="s">
        <v>33</v>
      </c>
      <c r="Q7" s="4">
        <v>0</v>
      </c>
      <c r="R7" s="7">
        <v>44610</v>
      </c>
      <c r="S7" s="6">
        <v>44616</v>
      </c>
      <c r="T7" s="4" t="s">
        <v>34</v>
      </c>
      <c r="U7" s="4">
        <v>6181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44611</v>
      </c>
      <c r="G8" s="6">
        <v>44613</v>
      </c>
      <c r="H8" s="4">
        <v>1</v>
      </c>
      <c r="I8" s="4">
        <v>2</v>
      </c>
      <c r="J8" s="4">
        <v>2</v>
      </c>
      <c r="K8" s="4" t="s">
        <v>30</v>
      </c>
      <c r="L8" s="4">
        <v>2584</v>
      </c>
      <c r="M8" s="4">
        <v>2584</v>
      </c>
      <c r="N8" s="4" t="s">
        <v>67</v>
      </c>
      <c r="O8" s="4" t="s">
        <v>32</v>
      </c>
      <c r="P8" s="4" t="s">
        <v>33</v>
      </c>
      <c r="Q8" s="4">
        <v>0</v>
      </c>
      <c r="R8" s="7">
        <v>44610</v>
      </c>
      <c r="S8" s="6">
        <v>44616</v>
      </c>
      <c r="T8" s="4" t="s">
        <v>34</v>
      </c>
      <c r="U8" s="4">
        <v>2584</v>
      </c>
      <c r="V8" s="4">
        <v>0</v>
      </c>
      <c r="W8" s="4">
        <v>0</v>
      </c>
      <c r="X8" s="4" t="s">
        <v>35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44612</v>
      </c>
      <c r="G9" s="6">
        <v>44613</v>
      </c>
      <c r="H9" s="4">
        <v>1</v>
      </c>
      <c r="I9" s="4">
        <v>1</v>
      </c>
      <c r="J9" s="4">
        <v>1</v>
      </c>
      <c r="K9" s="4" t="s">
        <v>30</v>
      </c>
      <c r="L9" s="4">
        <v>522</v>
      </c>
      <c r="M9" s="4">
        <v>522</v>
      </c>
      <c r="N9" s="4" t="s">
        <v>72</v>
      </c>
      <c r="O9" s="4" t="s">
        <v>32</v>
      </c>
      <c r="P9" s="4" t="s">
        <v>33</v>
      </c>
      <c r="Q9" s="4">
        <v>0</v>
      </c>
      <c r="R9" s="7">
        <v>44611</v>
      </c>
      <c r="S9" s="6">
        <v>44616</v>
      </c>
      <c r="T9" s="4" t="s">
        <v>34</v>
      </c>
      <c r="U9" s="4">
        <v>522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44611</v>
      </c>
      <c r="G10" s="6">
        <v>44613</v>
      </c>
      <c r="H10" s="4">
        <v>1</v>
      </c>
      <c r="I10" s="4">
        <v>2</v>
      </c>
      <c r="J10" s="4">
        <v>2</v>
      </c>
      <c r="K10" s="4" t="s">
        <v>30</v>
      </c>
      <c r="L10" s="4">
        <v>905</v>
      </c>
      <c r="M10" s="4">
        <v>905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44611</v>
      </c>
      <c r="S10" s="6">
        <v>44616</v>
      </c>
      <c r="T10" s="4" t="s">
        <v>34</v>
      </c>
      <c r="U10" s="4">
        <v>905</v>
      </c>
      <c r="V10" s="4">
        <v>0</v>
      </c>
      <c r="W10" s="4">
        <v>0</v>
      </c>
      <c r="X10" s="4" t="s">
        <v>77</v>
      </c>
      <c r="Y10" s="4" t="s">
        <v>35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39</v>
      </c>
      <c r="F11" s="6">
        <v>44612</v>
      </c>
      <c r="G11" s="6">
        <v>44613</v>
      </c>
      <c r="H11" s="4">
        <v>2</v>
      </c>
      <c r="I11" s="4">
        <v>1</v>
      </c>
      <c r="J11" s="4">
        <v>2</v>
      </c>
      <c r="K11" s="4" t="s">
        <v>30</v>
      </c>
      <c r="L11" s="4">
        <v>2638</v>
      </c>
      <c r="M11" s="4">
        <v>2638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44611</v>
      </c>
      <c r="S11" s="6">
        <v>44616</v>
      </c>
      <c r="T11" s="4" t="s">
        <v>34</v>
      </c>
      <c r="U11" s="4">
        <v>2638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44612</v>
      </c>
      <c r="G12" s="6">
        <v>44613</v>
      </c>
      <c r="H12" s="4">
        <v>1</v>
      </c>
      <c r="I12" s="4">
        <v>1</v>
      </c>
      <c r="J12" s="4">
        <v>1</v>
      </c>
      <c r="K12" s="4" t="s">
        <v>30</v>
      </c>
      <c r="L12" s="4">
        <v>928</v>
      </c>
      <c r="M12" s="4">
        <v>928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44611</v>
      </c>
      <c r="S12" s="6">
        <v>44616</v>
      </c>
      <c r="T12" s="4" t="s">
        <v>34</v>
      </c>
      <c r="U12" s="4">
        <v>928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44612</v>
      </c>
      <c r="G13" s="6">
        <v>44613</v>
      </c>
      <c r="H13" s="4">
        <v>1</v>
      </c>
      <c r="I13" s="4">
        <v>1</v>
      </c>
      <c r="J13" s="4">
        <v>1</v>
      </c>
      <c r="K13" s="4" t="s">
        <v>30</v>
      </c>
      <c r="L13" s="4">
        <v>1169</v>
      </c>
      <c r="M13" s="4">
        <v>1169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44612</v>
      </c>
      <c r="S13" s="6">
        <v>44616</v>
      </c>
      <c r="T13" s="4" t="s">
        <v>34</v>
      </c>
      <c r="U13" s="4">
        <v>1169</v>
      </c>
      <c r="V13" s="4">
        <v>0</v>
      </c>
      <c r="W13" s="4">
        <v>0</v>
      </c>
      <c r="X13" s="4" t="s">
        <v>35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44612</v>
      </c>
      <c r="G14" s="6">
        <v>44613</v>
      </c>
      <c r="H14" s="4">
        <v>1</v>
      </c>
      <c r="I14" s="4">
        <v>1</v>
      </c>
      <c r="J14" s="4">
        <v>1</v>
      </c>
      <c r="K14" s="4" t="s">
        <v>30</v>
      </c>
      <c r="L14" s="4">
        <v>1083</v>
      </c>
      <c r="M14" s="4">
        <v>1083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44612</v>
      </c>
      <c r="S14" s="6">
        <v>44616</v>
      </c>
      <c r="T14" s="4" t="s">
        <v>34</v>
      </c>
      <c r="U14" s="4">
        <v>1083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44612</v>
      </c>
      <c r="G15" s="6">
        <v>44613</v>
      </c>
      <c r="H15" s="4">
        <v>1</v>
      </c>
      <c r="I15" s="4">
        <v>1</v>
      </c>
      <c r="J15" s="4">
        <v>1</v>
      </c>
      <c r="K15" s="4" t="s">
        <v>30</v>
      </c>
      <c r="L15" s="4">
        <v>320</v>
      </c>
      <c r="M15" s="4">
        <v>320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44612</v>
      </c>
      <c r="S15" s="6">
        <v>44616</v>
      </c>
      <c r="T15" s="4" t="s">
        <v>34</v>
      </c>
      <c r="U15" s="4">
        <v>320</v>
      </c>
      <c r="V15" s="4">
        <v>0</v>
      </c>
      <c r="W15" s="4">
        <v>0</v>
      </c>
      <c r="X15" s="4" t="s">
        <v>99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96</v>
      </c>
      <c r="E16" s="4" t="s">
        <v>101</v>
      </c>
      <c r="F16" s="6">
        <v>44612</v>
      </c>
      <c r="G16" s="6">
        <v>44613</v>
      </c>
      <c r="H16" s="4">
        <v>1</v>
      </c>
      <c r="I16" s="4">
        <v>1</v>
      </c>
      <c r="J16" s="4">
        <v>1</v>
      </c>
      <c r="K16" s="4" t="s">
        <v>30</v>
      </c>
      <c r="L16" s="4">
        <v>293</v>
      </c>
      <c r="M16" s="4">
        <v>293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44612</v>
      </c>
      <c r="S16" s="6">
        <v>44616</v>
      </c>
      <c r="T16" s="4" t="s">
        <v>34</v>
      </c>
      <c r="U16" s="4">
        <v>293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44612</v>
      </c>
      <c r="G17" s="6">
        <v>44613</v>
      </c>
      <c r="H17" s="4">
        <v>2</v>
      </c>
      <c r="I17" s="4">
        <v>1</v>
      </c>
      <c r="J17" s="4">
        <v>2</v>
      </c>
      <c r="K17" s="4" t="s">
        <v>30</v>
      </c>
      <c r="L17" s="4">
        <v>288</v>
      </c>
      <c r="M17" s="4">
        <v>288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44612</v>
      </c>
      <c r="S17" s="6">
        <v>44616</v>
      </c>
      <c r="T17" s="4" t="s">
        <v>34</v>
      </c>
      <c r="U17" s="4">
        <v>288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44612</v>
      </c>
      <c r="G18" s="6">
        <v>44613</v>
      </c>
      <c r="H18" s="4">
        <v>1</v>
      </c>
      <c r="I18" s="4">
        <v>1</v>
      </c>
      <c r="J18" s="4">
        <v>1</v>
      </c>
      <c r="K18" s="4" t="s">
        <v>30</v>
      </c>
      <c r="L18" s="4">
        <v>403</v>
      </c>
      <c r="M18" s="4">
        <v>403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44612</v>
      </c>
      <c r="S18" s="6">
        <v>44616</v>
      </c>
      <c r="T18" s="4" t="s">
        <v>34</v>
      </c>
      <c r="U18" s="4">
        <v>403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44612</v>
      </c>
      <c r="G19" s="6">
        <v>44613</v>
      </c>
      <c r="H19" s="4">
        <v>1</v>
      </c>
      <c r="I19" s="4">
        <v>1</v>
      </c>
      <c r="J19" s="4">
        <v>1</v>
      </c>
      <c r="K19" s="4" t="s">
        <v>30</v>
      </c>
      <c r="L19" s="4">
        <v>559</v>
      </c>
      <c r="M19" s="4">
        <v>559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44612</v>
      </c>
      <c r="S19" s="6">
        <v>44616</v>
      </c>
      <c r="T19" s="4" t="s">
        <v>34</v>
      </c>
      <c r="U19" s="4">
        <v>559</v>
      </c>
      <c r="V19" s="4">
        <v>0</v>
      </c>
      <c r="W19" s="4">
        <v>0</v>
      </c>
      <c r="X19" s="4" t="s">
        <v>35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/>
      <c r="F20" s="6">
        <v>44612</v>
      </c>
      <c r="G20" s="6">
        <v>44613</v>
      </c>
      <c r="H20" s="4">
        <v>0</v>
      </c>
      <c r="I20" s="4">
        <v>1</v>
      </c>
      <c r="J20" s="4">
        <v>0</v>
      </c>
      <c r="K20" s="4" t="s">
        <v>30</v>
      </c>
      <c r="L20" s="4">
        <v>370</v>
      </c>
      <c r="M20" s="4">
        <v>370</v>
      </c>
      <c r="N20" s="4"/>
      <c r="O20" s="4" t="s">
        <v>32</v>
      </c>
      <c r="P20" s="4" t="s">
        <v>33</v>
      </c>
      <c r="Q20" s="4">
        <v>0</v>
      </c>
      <c r="R20" s="7">
        <v>44612</v>
      </c>
      <c r="S20" s="6">
        <v>44616</v>
      </c>
      <c r="T20" s="4" t="s">
        <v>34</v>
      </c>
      <c r="U20" s="4">
        <v>370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44612</v>
      </c>
      <c r="G21" s="6">
        <v>44613</v>
      </c>
      <c r="H21" s="4">
        <v>1</v>
      </c>
      <c r="I21" s="4">
        <v>1</v>
      </c>
      <c r="J21" s="4">
        <v>1</v>
      </c>
      <c r="K21" s="4" t="s">
        <v>30</v>
      </c>
      <c r="L21" s="4">
        <v>364</v>
      </c>
      <c r="M21" s="4">
        <v>364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44612</v>
      </c>
      <c r="S21" s="6">
        <v>44616</v>
      </c>
      <c r="T21" s="4" t="s">
        <v>34</v>
      </c>
      <c r="U21" s="4">
        <v>364</v>
      </c>
      <c r="V21" s="4">
        <v>0</v>
      </c>
      <c r="W21" s="4">
        <v>0</v>
      </c>
      <c r="X21" s="4" t="s">
        <v>121</v>
      </c>
      <c r="Y21" s="4" t="s">
        <v>35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70</v>
      </c>
      <c r="E22" s="4" t="s">
        <v>123</v>
      </c>
      <c r="F22" s="6">
        <v>44612</v>
      </c>
      <c r="G22" s="6">
        <v>44613</v>
      </c>
      <c r="H22" s="4">
        <v>1</v>
      </c>
      <c r="I22" s="4">
        <v>1</v>
      </c>
      <c r="J22" s="4">
        <v>1</v>
      </c>
      <c r="K22" s="4" t="s">
        <v>30</v>
      </c>
      <c r="L22" s="4">
        <v>520</v>
      </c>
      <c r="M22" s="4">
        <v>520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44612</v>
      </c>
      <c r="S22" s="6">
        <v>44616</v>
      </c>
      <c r="T22" s="4" t="s">
        <v>34</v>
      </c>
      <c r="U22" s="4">
        <v>520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44612</v>
      </c>
      <c r="G23" s="6">
        <v>44613</v>
      </c>
      <c r="H23" s="4">
        <v>1</v>
      </c>
      <c r="I23" s="4">
        <v>1</v>
      </c>
      <c r="J23" s="4">
        <v>1</v>
      </c>
      <c r="K23" s="4" t="s">
        <v>30</v>
      </c>
      <c r="L23" s="4">
        <v>295</v>
      </c>
      <c r="M23" s="4">
        <v>295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44612</v>
      </c>
      <c r="S23" s="6">
        <v>44616</v>
      </c>
      <c r="T23" s="4" t="s">
        <v>34</v>
      </c>
      <c r="U23" s="4">
        <v>295</v>
      </c>
      <c r="V23" s="4">
        <v>0</v>
      </c>
      <c r="W23" s="4">
        <v>0</v>
      </c>
      <c r="X23" s="4" t="s">
        <v>35</v>
      </c>
      <c r="Y23" s="4" t="s">
        <v>129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130</v>
      </c>
    </row>
    <row r="2" s="4" customFormat="1" spans="1:9">
      <c r="A2" s="5">
        <v>17163573494</v>
      </c>
      <c r="B2" s="6">
        <v>44609</v>
      </c>
      <c r="C2" s="6">
        <v>44613</v>
      </c>
      <c r="D2" s="4">
        <v>5848</v>
      </c>
      <c r="E2" s="4" t="str">
        <f>VLOOKUP(A2,HOP!A:L,12,0)</f>
        <v>5848.00</v>
      </c>
      <c r="F2" s="4" t="str">
        <f>VLOOKUP(A2,HOP!A:C,3,0)</f>
        <v>2385928</v>
      </c>
      <c r="G2" s="4">
        <f>D2-E2</f>
        <v>0</v>
      </c>
      <c r="H2" s="4" t="str">
        <f>$H$1&amp;F2</f>
        <v>，2385928</v>
      </c>
      <c r="I2" s="4" t="str">
        <f>VLOOKUP(A2,HOP!A:T,20,0)</f>
        <v>直连</v>
      </c>
    </row>
    <row r="3" s="4" customFormat="1" spans="1:9">
      <c r="A3" s="5">
        <v>17242015322</v>
      </c>
      <c r="B3" s="6">
        <v>44612</v>
      </c>
      <c r="C3" s="6">
        <v>44613</v>
      </c>
      <c r="D3" s="4">
        <v>2856</v>
      </c>
      <c r="E3" s="4" t="str">
        <f>VLOOKUP(A3,HOP!A:L,12,0)</f>
        <v>2856.00</v>
      </c>
      <c r="F3" s="4" t="str">
        <f>VLOOKUP(A3,HOP!A:C,3,0)</f>
        <v>2409625</v>
      </c>
      <c r="G3" s="4">
        <f t="shared" ref="G3:G23" si="0">D3-E3</f>
        <v>0</v>
      </c>
      <c r="H3" s="4" t="str">
        <f t="shared" ref="H3:H23" si="1">$H$1&amp;F3</f>
        <v>，2409625</v>
      </c>
      <c r="I3" s="4" t="str">
        <f>VLOOKUP(A3,HOP!A:T,20,0)</f>
        <v>直连</v>
      </c>
    </row>
    <row r="4" s="4" customFormat="1" spans="1:9">
      <c r="A4" s="5">
        <v>17248099855</v>
      </c>
      <c r="B4" s="6">
        <v>44612</v>
      </c>
      <c r="C4" s="6">
        <v>44613</v>
      </c>
      <c r="D4" s="4">
        <v>1224</v>
      </c>
      <c r="E4" s="4" t="str">
        <f>VLOOKUP(A4,HOP!A:L,12,0)</f>
        <v>1224.00</v>
      </c>
      <c r="F4" s="4" t="str">
        <f>VLOOKUP(A4,HOP!A:C,3,0)</f>
        <v>2409955</v>
      </c>
      <c r="G4" s="4">
        <f t="shared" si="0"/>
        <v>0</v>
      </c>
      <c r="H4" s="4" t="str">
        <f t="shared" si="1"/>
        <v>，2409955</v>
      </c>
      <c r="I4" s="4" t="str">
        <f>VLOOKUP(A4,HOP!A:T,20,0)</f>
        <v>直连</v>
      </c>
    </row>
    <row r="5" s="4" customFormat="1" spans="1:9">
      <c r="A5" s="5">
        <v>17326769931</v>
      </c>
      <c r="B5" s="6">
        <v>44607</v>
      </c>
      <c r="C5" s="6">
        <v>44613</v>
      </c>
      <c r="D5" s="4">
        <v>19548</v>
      </c>
      <c r="E5" s="4" t="str">
        <f>VLOOKUP(A5,HOP!A:L,12,0)</f>
        <v>19548.00</v>
      </c>
      <c r="F5" s="4" t="str">
        <f>VLOOKUP(A5,HOP!A:C,3,0)</f>
        <v>2416661</v>
      </c>
      <c r="G5" s="4">
        <f t="shared" si="0"/>
        <v>0</v>
      </c>
      <c r="H5" s="4" t="str">
        <f t="shared" si="1"/>
        <v>，2416661</v>
      </c>
      <c r="I5" s="4" t="str">
        <f>VLOOKUP(A5,HOP!A:T,20,0)</f>
        <v>直连</v>
      </c>
    </row>
    <row r="6" s="4" customFormat="1" spans="1:9">
      <c r="A6" s="5">
        <v>17352192381</v>
      </c>
      <c r="B6" s="6">
        <v>44612</v>
      </c>
      <c r="C6" s="6">
        <v>44613</v>
      </c>
      <c r="D6" s="4">
        <v>423</v>
      </c>
      <c r="E6" s="4" t="str">
        <f>VLOOKUP(A6,HOP!A:L,12,0)</f>
        <v>423.00</v>
      </c>
      <c r="F6" s="4" t="str">
        <f>VLOOKUP(A6,HOP!A:C,3,0)</f>
        <v>2418777</v>
      </c>
      <c r="G6" s="4">
        <f t="shared" si="0"/>
        <v>0</v>
      </c>
      <c r="H6" s="4" t="str">
        <f t="shared" si="1"/>
        <v>，2418777</v>
      </c>
      <c r="I6" s="4" t="str">
        <f>VLOOKUP(A6,HOP!A:T,20,0)</f>
        <v>直连</v>
      </c>
    </row>
    <row r="7" s="4" customFormat="1" spans="1:9">
      <c r="A7" s="5">
        <v>17410923440</v>
      </c>
      <c r="B7" s="6">
        <v>44612</v>
      </c>
      <c r="C7" s="6">
        <v>44613</v>
      </c>
      <c r="D7" s="4">
        <v>6181</v>
      </c>
      <c r="E7" s="4" t="str">
        <f>VLOOKUP(A7,HOP!A:L,12,0)</f>
        <v>6181.00</v>
      </c>
      <c r="F7" s="4" t="str">
        <f>VLOOKUP(A7,HOP!A:C,3,0)</f>
        <v>2421862</v>
      </c>
      <c r="G7" s="4">
        <f t="shared" si="0"/>
        <v>0</v>
      </c>
      <c r="H7" s="4" t="str">
        <f t="shared" si="1"/>
        <v>，2421862</v>
      </c>
      <c r="I7" s="4" t="str">
        <f>VLOOKUP(A7,HOP!A:T,20,0)</f>
        <v>直连</v>
      </c>
    </row>
    <row r="8" s="4" customFormat="1" spans="1:9">
      <c r="A8" s="5">
        <v>17413617374</v>
      </c>
      <c r="B8" s="6">
        <v>44611</v>
      </c>
      <c r="C8" s="6">
        <v>44613</v>
      </c>
      <c r="D8" s="4">
        <v>2584</v>
      </c>
      <c r="E8" s="4" t="str">
        <f>VLOOKUP(A8,HOP!A:L,12,0)</f>
        <v>2584.00</v>
      </c>
      <c r="F8" s="4" t="str">
        <f>VLOOKUP(A8,HOP!A:C,3,0)</f>
        <v>2423060</v>
      </c>
      <c r="G8" s="4">
        <f t="shared" si="0"/>
        <v>0</v>
      </c>
      <c r="H8" s="4" t="str">
        <f t="shared" si="1"/>
        <v>，2423060</v>
      </c>
      <c r="I8" s="4" t="str">
        <f>VLOOKUP(A8,HOP!A:T,20,0)</f>
        <v>直连</v>
      </c>
    </row>
    <row r="9" s="4" customFormat="1" spans="1:9">
      <c r="A9" s="5">
        <v>17419505514</v>
      </c>
      <c r="B9" s="6">
        <v>44612</v>
      </c>
      <c r="C9" s="6">
        <v>44613</v>
      </c>
      <c r="D9" s="4">
        <v>522</v>
      </c>
      <c r="E9" s="4" t="str">
        <f>VLOOKUP(A9,HOP!A:L,12,0)</f>
        <v>522.00</v>
      </c>
      <c r="F9" s="4" t="str">
        <f>VLOOKUP(A9,HOP!A:C,3,0)</f>
        <v>2423757</v>
      </c>
      <c r="G9" s="4">
        <f t="shared" si="0"/>
        <v>0</v>
      </c>
      <c r="H9" s="4" t="str">
        <f t="shared" si="1"/>
        <v>，2423757</v>
      </c>
      <c r="I9" s="4" t="str">
        <f>VLOOKUP(A9,HOP!A:T,20,0)</f>
        <v>直连</v>
      </c>
    </row>
    <row r="10" s="4" customFormat="1" spans="1:9">
      <c r="A10" s="5">
        <v>17427583293</v>
      </c>
      <c r="B10" s="6">
        <v>44611</v>
      </c>
      <c r="C10" s="6">
        <v>44613</v>
      </c>
      <c r="D10" s="4">
        <v>905</v>
      </c>
      <c r="E10" s="4" t="str">
        <f>VLOOKUP(A10,HOP!A:L,12,0)</f>
        <v>905.00</v>
      </c>
      <c r="F10" s="4" t="str">
        <f>VLOOKUP(A10,HOP!A:C,3,0)</f>
        <v>2425564</v>
      </c>
      <c r="G10" s="4">
        <f t="shared" si="0"/>
        <v>0</v>
      </c>
      <c r="H10" s="4" t="str">
        <f t="shared" si="1"/>
        <v>，2425564</v>
      </c>
      <c r="I10" s="4" t="str">
        <f>VLOOKUP(A10,HOP!A:T,20,0)</f>
        <v>直连</v>
      </c>
    </row>
    <row r="11" s="4" customFormat="1" spans="1:9">
      <c r="A11" s="5">
        <v>17428042263</v>
      </c>
      <c r="B11" s="6">
        <v>44612</v>
      </c>
      <c r="C11" s="6">
        <v>44613</v>
      </c>
      <c r="D11" s="4">
        <v>2638</v>
      </c>
      <c r="E11" s="4" t="str">
        <f>VLOOKUP(A11,HOP!A:L,12,0)</f>
        <v>2638.00</v>
      </c>
      <c r="F11" s="4" t="str">
        <f>VLOOKUP(A11,HOP!A:C,3,0)</f>
        <v>2425644</v>
      </c>
      <c r="G11" s="4">
        <f t="shared" si="0"/>
        <v>0</v>
      </c>
      <c r="H11" s="4" t="str">
        <f t="shared" si="1"/>
        <v>，2425644</v>
      </c>
      <c r="I11" s="4" t="str">
        <f>VLOOKUP(A11,HOP!A:T,20,0)</f>
        <v>直连</v>
      </c>
    </row>
    <row r="12" s="4" customFormat="1" spans="1:9">
      <c r="A12" s="5">
        <v>17428588655</v>
      </c>
      <c r="B12" s="6">
        <v>44612</v>
      </c>
      <c r="C12" s="6">
        <v>44613</v>
      </c>
      <c r="D12" s="4">
        <v>928</v>
      </c>
      <c r="E12" s="4" t="str">
        <f>VLOOKUP(A12,HOP!A:L,12,0)</f>
        <v>928.00</v>
      </c>
      <c r="F12" s="4" t="str">
        <f>VLOOKUP(A12,HOP!A:C,3,0)</f>
        <v>2425827</v>
      </c>
      <c r="G12" s="4">
        <f t="shared" si="0"/>
        <v>0</v>
      </c>
      <c r="H12" s="4" t="str">
        <f t="shared" si="1"/>
        <v>，2425827</v>
      </c>
      <c r="I12" s="4" t="str">
        <f>VLOOKUP(A12,HOP!A:T,20,0)</f>
        <v>直连</v>
      </c>
    </row>
    <row r="13" s="4" customFormat="1" spans="1:9">
      <c r="A13" s="5">
        <v>17428923307</v>
      </c>
      <c r="B13" s="6">
        <v>44612</v>
      </c>
      <c r="C13" s="6">
        <v>44613</v>
      </c>
      <c r="D13" s="4">
        <v>1169</v>
      </c>
      <c r="E13" s="4" t="str">
        <f>VLOOKUP(A13,HOP!A:L,12,0)</f>
        <v>1169.00</v>
      </c>
      <c r="F13" s="4" t="str">
        <f>VLOOKUP(A13,HOP!A:C,3,0)</f>
        <v>2425908</v>
      </c>
      <c r="G13" s="4">
        <f t="shared" si="0"/>
        <v>0</v>
      </c>
      <c r="H13" s="4" t="str">
        <f t="shared" si="1"/>
        <v>，2425908</v>
      </c>
      <c r="I13" s="4" t="str">
        <f>VLOOKUP(A13,HOP!A:T,20,0)</f>
        <v>直连</v>
      </c>
    </row>
    <row r="14" s="4" customFormat="1" spans="1:9">
      <c r="A14" s="5">
        <v>17429090409</v>
      </c>
      <c r="B14" s="6">
        <v>44612</v>
      </c>
      <c r="C14" s="6">
        <v>44613</v>
      </c>
      <c r="D14" s="4">
        <v>1083</v>
      </c>
      <c r="E14" s="4" t="str">
        <f>VLOOKUP(A14,HOP!A:L,12,0)</f>
        <v>1083.00</v>
      </c>
      <c r="F14" s="4" t="str">
        <f>VLOOKUP(A14,HOP!A:C,3,0)</f>
        <v>2425974</v>
      </c>
      <c r="G14" s="4">
        <f t="shared" si="0"/>
        <v>0</v>
      </c>
      <c r="H14" s="4" t="str">
        <f t="shared" si="1"/>
        <v>，2425974</v>
      </c>
      <c r="I14" s="4" t="str">
        <f>VLOOKUP(A14,HOP!A:T,20,0)</f>
        <v>直连</v>
      </c>
    </row>
    <row r="15" s="4" customFormat="1" spans="1:9">
      <c r="A15" s="5">
        <v>17429805819</v>
      </c>
      <c r="B15" s="6">
        <v>44612</v>
      </c>
      <c r="C15" s="6">
        <v>44613</v>
      </c>
      <c r="D15" s="4">
        <v>320</v>
      </c>
      <c r="E15" s="4" t="str">
        <f>VLOOKUP(A15,HOP!A:L,12,0)</f>
        <v>320.00</v>
      </c>
      <c r="F15" s="4" t="str">
        <f>VLOOKUP(A15,HOP!A:C,3,0)</f>
        <v>2426330</v>
      </c>
      <c r="G15" s="4">
        <f t="shared" si="0"/>
        <v>0</v>
      </c>
      <c r="H15" s="4" t="str">
        <f t="shared" si="1"/>
        <v>，2426330</v>
      </c>
      <c r="I15" s="4" t="str">
        <f>VLOOKUP(A15,HOP!A:T,20,0)</f>
        <v>直连</v>
      </c>
    </row>
    <row r="16" s="4" customFormat="1" spans="1:9">
      <c r="A16" s="5">
        <v>17429833333</v>
      </c>
      <c r="B16" s="6">
        <v>44612</v>
      </c>
      <c r="C16" s="6">
        <v>44613</v>
      </c>
      <c r="D16" s="4">
        <v>293</v>
      </c>
      <c r="E16" s="4" t="str">
        <f>VLOOKUP(A16,HOP!A:L,12,0)</f>
        <v>293.00</v>
      </c>
      <c r="F16" s="4" t="str">
        <f>VLOOKUP(A16,HOP!A:C,3,0)</f>
        <v>2426342</v>
      </c>
      <c r="G16" s="4">
        <f t="shared" si="0"/>
        <v>0</v>
      </c>
      <c r="H16" s="4" t="str">
        <f t="shared" si="1"/>
        <v>，2426342</v>
      </c>
      <c r="I16" s="4" t="str">
        <f>VLOOKUP(A16,HOP!A:T,20,0)</f>
        <v>直连</v>
      </c>
    </row>
    <row r="17" s="4" customFormat="1" spans="1:9">
      <c r="A17" s="5">
        <v>17429852982</v>
      </c>
      <c r="B17" s="6">
        <v>44612</v>
      </c>
      <c r="C17" s="6">
        <v>44613</v>
      </c>
      <c r="D17" s="4">
        <v>288</v>
      </c>
      <c r="E17" s="4" t="str">
        <f>VLOOKUP(A17,HOP!A:L,12,0)</f>
        <v>288.00</v>
      </c>
      <c r="F17" s="4" t="str">
        <f>VLOOKUP(A17,HOP!A:C,3,0)</f>
        <v>2426350</v>
      </c>
      <c r="G17" s="4">
        <f t="shared" si="0"/>
        <v>0</v>
      </c>
      <c r="H17" s="4" t="str">
        <f t="shared" si="1"/>
        <v>，2426350</v>
      </c>
      <c r="I17" s="4" t="str">
        <f>VLOOKUP(A17,HOP!A:T,20,0)</f>
        <v>直连</v>
      </c>
    </row>
    <row r="18" s="4" customFormat="1" spans="1:9">
      <c r="A18" s="5">
        <v>17431271512</v>
      </c>
      <c r="B18" s="6">
        <v>44612</v>
      </c>
      <c r="C18" s="6">
        <v>44613</v>
      </c>
      <c r="D18" s="4">
        <v>403</v>
      </c>
      <c r="E18" s="4" t="str">
        <f>VLOOKUP(A18,HOP!A:L,12,0)</f>
        <v>403.00</v>
      </c>
      <c r="F18" s="4" t="str">
        <f>VLOOKUP(A18,HOP!A:C,3,0)</f>
        <v>2426960</v>
      </c>
      <c r="G18" s="4">
        <f t="shared" si="0"/>
        <v>0</v>
      </c>
      <c r="H18" s="4" t="str">
        <f t="shared" si="1"/>
        <v>，2426960</v>
      </c>
      <c r="I18" s="4" t="str">
        <f>VLOOKUP(A18,HOP!A:T,20,0)</f>
        <v>直连</v>
      </c>
    </row>
    <row r="19" s="4" customFormat="1" spans="1:9">
      <c r="A19" s="5">
        <v>17431570648</v>
      </c>
      <c r="B19" s="6">
        <v>44612</v>
      </c>
      <c r="C19" s="6">
        <v>44613</v>
      </c>
      <c r="D19" s="4">
        <v>559</v>
      </c>
      <c r="E19" s="4" t="str">
        <f>VLOOKUP(A19,HOP!A:L,12,0)</f>
        <v>559.00</v>
      </c>
      <c r="F19" s="4" t="str">
        <f>VLOOKUP(A19,HOP!A:C,3,0)</f>
        <v>2427114</v>
      </c>
      <c r="G19" s="4">
        <f t="shared" si="0"/>
        <v>0</v>
      </c>
      <c r="H19" s="4" t="str">
        <f t="shared" si="1"/>
        <v>，2427114</v>
      </c>
      <c r="I19" s="4" t="str">
        <f>VLOOKUP(A19,HOP!A:T,20,0)</f>
        <v>直连</v>
      </c>
    </row>
    <row r="20" s="4" customFormat="1" spans="1:9">
      <c r="A20" s="5">
        <v>17431588693</v>
      </c>
      <c r="B20" s="6">
        <v>44612</v>
      </c>
      <c r="C20" s="6">
        <v>44613</v>
      </c>
      <c r="D20" s="4">
        <v>370</v>
      </c>
      <c r="E20" s="4" t="str">
        <f>VLOOKUP(A20,HOP!A:L,12,0)</f>
        <v>370.00</v>
      </c>
      <c r="F20" s="4" t="str">
        <f>VLOOKUP(A20,HOP!A:C,3,0)</f>
        <v>2427137</v>
      </c>
      <c r="G20" s="4">
        <f t="shared" si="0"/>
        <v>0</v>
      </c>
      <c r="H20" s="4" t="str">
        <f t="shared" si="1"/>
        <v>，2427137</v>
      </c>
      <c r="I20" s="4" t="str">
        <f>VLOOKUP(A20,HOP!A:T,20,0)</f>
        <v>直连</v>
      </c>
    </row>
    <row r="21" s="4" customFormat="1" spans="1:9">
      <c r="A21" s="5">
        <v>17431727765</v>
      </c>
      <c r="B21" s="6">
        <v>44612</v>
      </c>
      <c r="C21" s="6">
        <v>44613</v>
      </c>
      <c r="D21" s="4">
        <v>364</v>
      </c>
      <c r="E21" s="4" t="str">
        <f>VLOOKUP(A21,HOP!A:L,12,0)</f>
        <v>364.00</v>
      </c>
      <c r="F21" s="4" t="str">
        <f>VLOOKUP(A21,HOP!A:C,3,0)</f>
        <v>2427206</v>
      </c>
      <c r="G21" s="4">
        <f t="shared" si="0"/>
        <v>0</v>
      </c>
      <c r="H21" s="4" t="str">
        <f t="shared" si="1"/>
        <v>，2427206</v>
      </c>
      <c r="I21" s="4" t="str">
        <f>VLOOKUP(A21,HOP!A:T,20,0)</f>
        <v>直连</v>
      </c>
    </row>
    <row r="22" s="4" customFormat="1" spans="1:9">
      <c r="A22" s="5">
        <v>17436756310</v>
      </c>
      <c r="B22" s="6">
        <v>44612</v>
      </c>
      <c r="C22" s="6">
        <v>44613</v>
      </c>
      <c r="D22" s="4">
        <v>520</v>
      </c>
      <c r="E22" s="4" t="str">
        <f>VLOOKUP(A22,HOP!A:L,12,0)</f>
        <v>520.00</v>
      </c>
      <c r="F22" s="4" t="str">
        <f>VLOOKUP(A22,HOP!A:C,3,0)</f>
        <v>2427416</v>
      </c>
      <c r="G22" s="4">
        <f t="shared" si="0"/>
        <v>0</v>
      </c>
      <c r="H22" s="4" t="str">
        <f t="shared" si="1"/>
        <v>，2427416</v>
      </c>
      <c r="I22" s="4" t="str">
        <f>VLOOKUP(A22,HOP!A:T,20,0)</f>
        <v>直连</v>
      </c>
    </row>
    <row r="23" s="4" customFormat="1" spans="1:9">
      <c r="A23" s="5">
        <v>17436784784</v>
      </c>
      <c r="B23" s="6">
        <v>44612</v>
      </c>
      <c r="C23" s="6">
        <v>44613</v>
      </c>
      <c r="D23" s="4">
        <v>295</v>
      </c>
      <c r="E23" s="4" t="str">
        <f>VLOOKUP(A23,HOP!A:L,12,0)</f>
        <v>295.00</v>
      </c>
      <c r="F23" s="4" t="str">
        <f>VLOOKUP(A23,HOP!A:C,3,0)</f>
        <v>2427423</v>
      </c>
      <c r="G23" s="4">
        <f t="shared" si="0"/>
        <v>0</v>
      </c>
      <c r="H23" s="4" t="str">
        <f t="shared" si="1"/>
        <v>，2427423</v>
      </c>
      <c r="I23" s="4" t="str">
        <f>VLOOKUP(A23,HOP!A:T,20,0)</f>
        <v>直连</v>
      </c>
    </row>
    <row r="25" spans="4:4">
      <c r="D25" s="4">
        <f>SUM(D2:D24)</f>
        <v>49321</v>
      </c>
    </row>
    <row r="26" spans="4:4">
      <c r="D26" s="4" t="s">
        <v>131</v>
      </c>
    </row>
    <row r="29" spans="1:1">
      <c r="A29" s="4" t="s">
        <v>132</v>
      </c>
    </row>
    <row r="30" spans="1:1">
      <c r="A30" s="4" t="s">
        <v>133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</row>
    <row r="2" s="1" customFormat="1" spans="1:20">
      <c r="A2" s="3">
        <v>17436784784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151</v>
      </c>
      <c r="G2" s="1" t="s">
        <v>155</v>
      </c>
      <c r="H2" s="1" t="s">
        <v>156</v>
      </c>
      <c r="I2" s="1" t="s">
        <v>157</v>
      </c>
      <c r="J2" s="1" t="s">
        <v>30</v>
      </c>
      <c r="K2" s="1" t="s">
        <v>158</v>
      </c>
      <c r="L2" s="1" t="s">
        <v>158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</row>
    <row r="3" s="1" customFormat="1" spans="1:20">
      <c r="A3" s="3">
        <v>17436756310</v>
      </c>
      <c r="B3" s="1" t="s">
        <v>151</v>
      </c>
      <c r="C3" s="1" t="s">
        <v>166</v>
      </c>
      <c r="D3" s="1" t="s">
        <v>167</v>
      </c>
      <c r="E3" s="1" t="s">
        <v>168</v>
      </c>
      <c r="F3" s="1" t="s">
        <v>151</v>
      </c>
      <c r="G3" s="1" t="s">
        <v>155</v>
      </c>
      <c r="H3" s="1" t="s">
        <v>156</v>
      </c>
      <c r="I3" s="1" t="s">
        <v>169</v>
      </c>
      <c r="J3" s="1" t="s">
        <v>30</v>
      </c>
      <c r="K3" s="1" t="s">
        <v>170</v>
      </c>
      <c r="L3" s="1" t="s">
        <v>170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171</v>
      </c>
      <c r="R3" s="1" t="s">
        <v>163</v>
      </c>
      <c r="S3" s="1" t="s">
        <v>164</v>
      </c>
      <c r="T3" s="1" t="s">
        <v>165</v>
      </c>
    </row>
    <row r="4" s="1" customFormat="1" spans="1:20">
      <c r="A4" s="3">
        <v>17431727765</v>
      </c>
      <c r="B4" s="1" t="s">
        <v>151</v>
      </c>
      <c r="C4" s="1" t="s">
        <v>172</v>
      </c>
      <c r="D4" s="1" t="s">
        <v>173</v>
      </c>
      <c r="E4" s="1" t="s">
        <v>174</v>
      </c>
      <c r="F4" s="1" t="s">
        <v>151</v>
      </c>
      <c r="G4" s="1" t="s">
        <v>155</v>
      </c>
      <c r="H4" s="1" t="s">
        <v>156</v>
      </c>
      <c r="I4" s="1" t="s">
        <v>175</v>
      </c>
      <c r="J4" s="1" t="s">
        <v>30</v>
      </c>
      <c r="K4" s="1" t="s">
        <v>176</v>
      </c>
      <c r="L4" s="1" t="s">
        <v>176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177</v>
      </c>
      <c r="R4" s="1" t="s">
        <v>163</v>
      </c>
      <c r="S4" s="1" t="s">
        <v>164</v>
      </c>
      <c r="T4" s="1" t="s">
        <v>165</v>
      </c>
    </row>
    <row r="5" s="1" customFormat="1" spans="1:20">
      <c r="A5" s="3">
        <v>17431588693</v>
      </c>
      <c r="B5" s="1" t="s">
        <v>151</v>
      </c>
      <c r="C5" s="1" t="s">
        <v>178</v>
      </c>
      <c r="D5" s="1" t="s">
        <v>179</v>
      </c>
      <c r="E5" s="1" t="s">
        <v>180</v>
      </c>
      <c r="F5" s="1" t="s">
        <v>151</v>
      </c>
      <c r="G5" s="1" t="s">
        <v>155</v>
      </c>
      <c r="H5" s="1" t="s">
        <v>156</v>
      </c>
      <c r="I5" s="1" t="s">
        <v>181</v>
      </c>
      <c r="J5" s="1" t="s">
        <v>30</v>
      </c>
      <c r="K5" s="1" t="s">
        <v>182</v>
      </c>
      <c r="L5" s="1" t="s">
        <v>182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183</v>
      </c>
      <c r="R5" s="1" t="s">
        <v>163</v>
      </c>
      <c r="S5" s="1" t="s">
        <v>164</v>
      </c>
      <c r="T5" s="1" t="s">
        <v>165</v>
      </c>
    </row>
    <row r="6" s="1" customFormat="1" spans="1:20">
      <c r="A6" s="3">
        <v>17431570648</v>
      </c>
      <c r="B6" s="1" t="s">
        <v>151</v>
      </c>
      <c r="C6" s="1" t="s">
        <v>184</v>
      </c>
      <c r="D6" s="1" t="s">
        <v>185</v>
      </c>
      <c r="E6" s="1" t="s">
        <v>186</v>
      </c>
      <c r="F6" s="1" t="s">
        <v>151</v>
      </c>
      <c r="G6" s="1" t="s">
        <v>155</v>
      </c>
      <c r="H6" s="1" t="s">
        <v>156</v>
      </c>
      <c r="I6" s="1" t="s">
        <v>187</v>
      </c>
      <c r="J6" s="1" t="s">
        <v>30</v>
      </c>
      <c r="K6" s="1" t="s">
        <v>188</v>
      </c>
      <c r="L6" s="1" t="s">
        <v>188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189</v>
      </c>
      <c r="R6" s="1" t="s">
        <v>163</v>
      </c>
      <c r="S6" s="1" t="s">
        <v>164</v>
      </c>
      <c r="T6" s="1" t="s">
        <v>165</v>
      </c>
    </row>
    <row r="7" s="1" customFormat="1" spans="1:20">
      <c r="A7" s="3">
        <v>17431271512</v>
      </c>
      <c r="B7" s="1" t="s">
        <v>151</v>
      </c>
      <c r="C7" s="1" t="s">
        <v>190</v>
      </c>
      <c r="D7" s="1" t="s">
        <v>191</v>
      </c>
      <c r="E7" s="1" t="s">
        <v>192</v>
      </c>
      <c r="F7" s="1" t="s">
        <v>151</v>
      </c>
      <c r="G7" s="1" t="s">
        <v>155</v>
      </c>
      <c r="H7" s="1" t="s">
        <v>156</v>
      </c>
      <c r="I7" s="1" t="s">
        <v>193</v>
      </c>
      <c r="J7" s="1" t="s">
        <v>30</v>
      </c>
      <c r="K7" s="1" t="s">
        <v>194</v>
      </c>
      <c r="L7" s="1" t="s">
        <v>194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195</v>
      </c>
      <c r="R7" s="1" t="s">
        <v>163</v>
      </c>
      <c r="S7" s="1" t="s">
        <v>164</v>
      </c>
      <c r="T7" s="1" t="s">
        <v>165</v>
      </c>
    </row>
    <row r="8" s="1" customFormat="1" spans="1:20">
      <c r="A8" s="3">
        <v>17429852982</v>
      </c>
      <c r="B8" s="1" t="s">
        <v>151</v>
      </c>
      <c r="C8" s="1" t="s">
        <v>196</v>
      </c>
      <c r="D8" s="1" t="s">
        <v>197</v>
      </c>
      <c r="E8" s="1" t="s">
        <v>198</v>
      </c>
      <c r="F8" s="1" t="s">
        <v>151</v>
      </c>
      <c r="G8" s="1" t="s">
        <v>155</v>
      </c>
      <c r="H8" s="1" t="s">
        <v>156</v>
      </c>
      <c r="I8" s="1" t="s">
        <v>199</v>
      </c>
      <c r="J8" s="1" t="s">
        <v>30</v>
      </c>
      <c r="K8" s="1" t="s">
        <v>200</v>
      </c>
      <c r="L8" s="1" t="s">
        <v>200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201</v>
      </c>
      <c r="R8" s="1" t="s">
        <v>163</v>
      </c>
      <c r="S8" s="1" t="s">
        <v>164</v>
      </c>
      <c r="T8" s="1" t="s">
        <v>165</v>
      </c>
    </row>
    <row r="9" s="1" customFormat="1" spans="1:20">
      <c r="A9" s="3">
        <v>17429833333</v>
      </c>
      <c r="B9" s="1" t="s">
        <v>151</v>
      </c>
      <c r="C9" s="1" t="s">
        <v>202</v>
      </c>
      <c r="D9" s="1" t="s">
        <v>203</v>
      </c>
      <c r="E9" s="1" t="s">
        <v>204</v>
      </c>
      <c r="F9" s="1" t="s">
        <v>151</v>
      </c>
      <c r="G9" s="1" t="s">
        <v>155</v>
      </c>
      <c r="H9" s="1" t="s">
        <v>156</v>
      </c>
      <c r="I9" s="1" t="s">
        <v>205</v>
      </c>
      <c r="J9" s="1" t="s">
        <v>30</v>
      </c>
      <c r="K9" s="1" t="s">
        <v>206</v>
      </c>
      <c r="L9" s="1" t="s">
        <v>206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207</v>
      </c>
      <c r="R9" s="1" t="s">
        <v>163</v>
      </c>
      <c r="S9" s="1" t="s">
        <v>164</v>
      </c>
      <c r="T9" s="1" t="s">
        <v>165</v>
      </c>
    </row>
    <row r="10" s="1" customFormat="1" spans="1:20">
      <c r="A10" s="3">
        <v>17429805819</v>
      </c>
      <c r="B10" s="1" t="s">
        <v>151</v>
      </c>
      <c r="C10" s="1" t="s">
        <v>208</v>
      </c>
      <c r="D10" s="1" t="s">
        <v>203</v>
      </c>
      <c r="E10" s="1" t="s">
        <v>204</v>
      </c>
      <c r="F10" s="1" t="s">
        <v>151</v>
      </c>
      <c r="G10" s="1" t="s">
        <v>155</v>
      </c>
      <c r="H10" s="1" t="s">
        <v>156</v>
      </c>
      <c r="I10" s="1" t="s">
        <v>209</v>
      </c>
      <c r="J10" s="1" t="s">
        <v>30</v>
      </c>
      <c r="K10" s="1" t="s">
        <v>210</v>
      </c>
      <c r="L10" s="1" t="s">
        <v>210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211</v>
      </c>
      <c r="R10" s="1" t="s">
        <v>163</v>
      </c>
      <c r="S10" s="1" t="s">
        <v>164</v>
      </c>
      <c r="T10" s="1" t="s">
        <v>165</v>
      </c>
    </row>
    <row r="11" s="1" customFormat="1" spans="1:20">
      <c r="A11" s="3">
        <v>17429090409</v>
      </c>
      <c r="B11" s="1" t="s">
        <v>151</v>
      </c>
      <c r="C11" s="1" t="s">
        <v>212</v>
      </c>
      <c r="D11" s="1" t="s">
        <v>213</v>
      </c>
      <c r="E11" s="1" t="s">
        <v>214</v>
      </c>
      <c r="F11" s="1" t="s">
        <v>151</v>
      </c>
      <c r="G11" s="1" t="s">
        <v>155</v>
      </c>
      <c r="H11" s="1" t="s">
        <v>156</v>
      </c>
      <c r="I11" s="1" t="s">
        <v>215</v>
      </c>
      <c r="J11" s="1" t="s">
        <v>30</v>
      </c>
      <c r="K11" s="1" t="s">
        <v>216</v>
      </c>
      <c r="L11" s="1" t="s">
        <v>216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217</v>
      </c>
      <c r="R11" s="1" t="s">
        <v>163</v>
      </c>
      <c r="S11" s="1" t="s">
        <v>164</v>
      </c>
      <c r="T11" s="1" t="s">
        <v>165</v>
      </c>
    </row>
    <row r="12" s="1" customFormat="1" spans="1:20">
      <c r="A12" s="3">
        <v>17428923307</v>
      </c>
      <c r="B12" s="1" t="s">
        <v>151</v>
      </c>
      <c r="C12" s="1" t="s">
        <v>218</v>
      </c>
      <c r="D12" s="1" t="s">
        <v>219</v>
      </c>
      <c r="E12" s="1" t="s">
        <v>220</v>
      </c>
      <c r="F12" s="1" t="s">
        <v>151</v>
      </c>
      <c r="G12" s="1" t="s">
        <v>155</v>
      </c>
      <c r="H12" s="1" t="s">
        <v>156</v>
      </c>
      <c r="I12" s="1" t="s">
        <v>221</v>
      </c>
      <c r="J12" s="1" t="s">
        <v>30</v>
      </c>
      <c r="K12" s="1" t="s">
        <v>222</v>
      </c>
      <c r="L12" s="1" t="s">
        <v>222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223</v>
      </c>
      <c r="R12" s="1" t="s">
        <v>163</v>
      </c>
      <c r="S12" s="1" t="s">
        <v>164</v>
      </c>
      <c r="T12" s="1" t="s">
        <v>165</v>
      </c>
    </row>
    <row r="13" s="1" customFormat="1" spans="1:20">
      <c r="A13" s="3">
        <v>17428588655</v>
      </c>
      <c r="B13" s="1" t="s">
        <v>224</v>
      </c>
      <c r="C13" s="1" t="s">
        <v>225</v>
      </c>
      <c r="D13" s="1" t="s">
        <v>226</v>
      </c>
      <c r="E13" s="1" t="s">
        <v>227</v>
      </c>
      <c r="F13" s="1" t="s">
        <v>151</v>
      </c>
      <c r="G13" s="1" t="s">
        <v>155</v>
      </c>
      <c r="H13" s="1" t="s">
        <v>156</v>
      </c>
      <c r="I13" s="1" t="s">
        <v>228</v>
      </c>
      <c r="J13" s="1" t="s">
        <v>30</v>
      </c>
      <c r="K13" s="1" t="s">
        <v>229</v>
      </c>
      <c r="L13" s="1" t="s">
        <v>229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230</v>
      </c>
      <c r="R13" s="1" t="s">
        <v>163</v>
      </c>
      <c r="S13" s="1" t="s">
        <v>164</v>
      </c>
      <c r="T13" s="1" t="s">
        <v>165</v>
      </c>
    </row>
    <row r="14" s="1" customFormat="1" spans="1:20">
      <c r="A14" s="3">
        <v>17428042263</v>
      </c>
      <c r="B14" s="1" t="s">
        <v>224</v>
      </c>
      <c r="C14" s="1" t="s">
        <v>231</v>
      </c>
      <c r="D14" s="1" t="s">
        <v>232</v>
      </c>
      <c r="E14" s="1" t="s">
        <v>233</v>
      </c>
      <c r="F14" s="1" t="s">
        <v>151</v>
      </c>
      <c r="G14" s="1" t="s">
        <v>155</v>
      </c>
      <c r="H14" s="1" t="s">
        <v>156</v>
      </c>
      <c r="I14" s="1" t="s">
        <v>234</v>
      </c>
      <c r="J14" s="1" t="s">
        <v>30</v>
      </c>
      <c r="K14" s="1" t="s">
        <v>235</v>
      </c>
      <c r="L14" s="1" t="s">
        <v>235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236</v>
      </c>
      <c r="R14" s="1" t="s">
        <v>163</v>
      </c>
      <c r="S14" s="1" t="s">
        <v>164</v>
      </c>
      <c r="T14" s="1" t="s">
        <v>165</v>
      </c>
    </row>
    <row r="15" s="1" customFormat="1" spans="1:20">
      <c r="A15" s="3">
        <v>17427583293</v>
      </c>
      <c r="B15" s="1" t="s">
        <v>224</v>
      </c>
      <c r="C15" s="1" t="s">
        <v>237</v>
      </c>
      <c r="D15" s="1" t="s">
        <v>238</v>
      </c>
      <c r="E15" s="1" t="s">
        <v>239</v>
      </c>
      <c r="F15" s="1" t="s">
        <v>224</v>
      </c>
      <c r="G15" s="1" t="s">
        <v>155</v>
      </c>
      <c r="H15" s="1" t="s">
        <v>156</v>
      </c>
      <c r="I15" s="1" t="s">
        <v>240</v>
      </c>
      <c r="J15" s="1" t="s">
        <v>30</v>
      </c>
      <c r="K15" s="1" t="s">
        <v>241</v>
      </c>
      <c r="L15" s="1" t="s">
        <v>241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242</v>
      </c>
      <c r="R15" s="1" t="s">
        <v>163</v>
      </c>
      <c r="S15" s="1" t="s">
        <v>164</v>
      </c>
      <c r="T15" s="1" t="s">
        <v>165</v>
      </c>
    </row>
    <row r="16" s="1" customFormat="1" spans="1:20">
      <c r="A16" s="3">
        <v>17419505514</v>
      </c>
      <c r="B16" s="1" t="s">
        <v>224</v>
      </c>
      <c r="C16" s="1" t="s">
        <v>243</v>
      </c>
      <c r="D16" s="1" t="s">
        <v>167</v>
      </c>
      <c r="E16" s="1" t="s">
        <v>244</v>
      </c>
      <c r="F16" s="1" t="s">
        <v>151</v>
      </c>
      <c r="G16" s="1" t="s">
        <v>155</v>
      </c>
      <c r="H16" s="1" t="s">
        <v>156</v>
      </c>
      <c r="I16" s="1" t="s">
        <v>245</v>
      </c>
      <c r="J16" s="1" t="s">
        <v>30</v>
      </c>
      <c r="K16" s="1" t="s">
        <v>246</v>
      </c>
      <c r="L16" s="1" t="s">
        <v>246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247</v>
      </c>
      <c r="R16" s="1" t="s">
        <v>163</v>
      </c>
      <c r="S16" s="1" t="s">
        <v>164</v>
      </c>
      <c r="T16" s="1" t="s">
        <v>165</v>
      </c>
    </row>
    <row r="17" s="1" customFormat="1" spans="1:20">
      <c r="A17" s="3">
        <v>17413617374</v>
      </c>
      <c r="B17" s="1" t="s">
        <v>248</v>
      </c>
      <c r="C17" s="1" t="s">
        <v>249</v>
      </c>
      <c r="D17" s="1" t="s">
        <v>250</v>
      </c>
      <c r="E17" s="1" t="s">
        <v>251</v>
      </c>
      <c r="F17" s="1" t="s">
        <v>224</v>
      </c>
      <c r="G17" s="1" t="s">
        <v>155</v>
      </c>
      <c r="H17" s="1" t="s">
        <v>156</v>
      </c>
      <c r="I17" s="1" t="s">
        <v>252</v>
      </c>
      <c r="J17" s="1" t="s">
        <v>30</v>
      </c>
      <c r="K17" s="1" t="s">
        <v>253</v>
      </c>
      <c r="L17" s="1" t="s">
        <v>253</v>
      </c>
      <c r="M17" s="1" t="s">
        <v>159</v>
      </c>
      <c r="N17" s="1" t="s">
        <v>159</v>
      </c>
      <c r="O17" s="1" t="s">
        <v>160</v>
      </c>
      <c r="P17" s="1" t="s">
        <v>161</v>
      </c>
      <c r="Q17" s="1" t="s">
        <v>254</v>
      </c>
      <c r="R17" s="1" t="s">
        <v>163</v>
      </c>
      <c r="S17" s="1" t="s">
        <v>164</v>
      </c>
      <c r="T17" s="1" t="s">
        <v>165</v>
      </c>
    </row>
    <row r="18" s="1" customFormat="1" spans="1:20">
      <c r="A18" s="3">
        <v>17410923440</v>
      </c>
      <c r="B18" s="1" t="s">
        <v>248</v>
      </c>
      <c r="C18" s="1" t="s">
        <v>255</v>
      </c>
      <c r="D18" s="1" t="s">
        <v>256</v>
      </c>
      <c r="E18" s="1" t="s">
        <v>257</v>
      </c>
      <c r="F18" s="1" t="s">
        <v>151</v>
      </c>
      <c r="G18" s="1" t="s">
        <v>155</v>
      </c>
      <c r="H18" s="1" t="s">
        <v>156</v>
      </c>
      <c r="I18" s="1" t="s">
        <v>258</v>
      </c>
      <c r="J18" s="1" t="s">
        <v>30</v>
      </c>
      <c r="K18" s="1" t="s">
        <v>259</v>
      </c>
      <c r="L18" s="1" t="s">
        <v>259</v>
      </c>
      <c r="M18" s="1" t="s">
        <v>159</v>
      </c>
      <c r="N18" s="1" t="s">
        <v>159</v>
      </c>
      <c r="O18" s="1" t="s">
        <v>160</v>
      </c>
      <c r="P18" s="1" t="s">
        <v>161</v>
      </c>
      <c r="Q18" s="1" t="s">
        <v>260</v>
      </c>
      <c r="R18" s="1" t="s">
        <v>163</v>
      </c>
      <c r="S18" s="1" t="s">
        <v>164</v>
      </c>
      <c r="T18" s="1" t="s">
        <v>165</v>
      </c>
    </row>
    <row r="19" s="1" customFormat="1" spans="1:20">
      <c r="A19" s="3">
        <v>17352192381</v>
      </c>
      <c r="B19" s="1" t="s">
        <v>261</v>
      </c>
      <c r="C19" s="1" t="s">
        <v>262</v>
      </c>
      <c r="D19" s="1" t="s">
        <v>263</v>
      </c>
      <c r="E19" s="1" t="s">
        <v>264</v>
      </c>
      <c r="F19" s="1" t="s">
        <v>151</v>
      </c>
      <c r="G19" s="1" t="s">
        <v>155</v>
      </c>
      <c r="H19" s="1" t="s">
        <v>156</v>
      </c>
      <c r="I19" s="1" t="s">
        <v>265</v>
      </c>
      <c r="J19" s="1" t="s">
        <v>30</v>
      </c>
      <c r="K19" s="1" t="s">
        <v>266</v>
      </c>
      <c r="L19" s="1" t="s">
        <v>266</v>
      </c>
      <c r="M19" s="1" t="s">
        <v>159</v>
      </c>
      <c r="N19" s="1" t="s">
        <v>159</v>
      </c>
      <c r="O19" s="1" t="s">
        <v>160</v>
      </c>
      <c r="P19" s="1" t="s">
        <v>161</v>
      </c>
      <c r="Q19" s="1" t="s">
        <v>267</v>
      </c>
      <c r="R19" s="1" t="s">
        <v>163</v>
      </c>
      <c r="S19" s="1" t="s">
        <v>164</v>
      </c>
      <c r="T19" s="1" t="s">
        <v>165</v>
      </c>
    </row>
    <row r="20" s="1" customFormat="1" spans="1:20">
      <c r="A20" s="3">
        <v>17326769931</v>
      </c>
      <c r="B20" s="1" t="s">
        <v>268</v>
      </c>
      <c r="C20" s="1" t="s">
        <v>269</v>
      </c>
      <c r="D20" s="1" t="s">
        <v>270</v>
      </c>
      <c r="E20" s="1" t="s">
        <v>271</v>
      </c>
      <c r="F20" s="1" t="s">
        <v>272</v>
      </c>
      <c r="G20" s="1" t="s">
        <v>155</v>
      </c>
      <c r="H20" s="1" t="s">
        <v>156</v>
      </c>
      <c r="I20" s="1" t="s">
        <v>273</v>
      </c>
      <c r="J20" s="1" t="s">
        <v>30</v>
      </c>
      <c r="K20" s="1" t="s">
        <v>274</v>
      </c>
      <c r="L20" s="1" t="s">
        <v>274</v>
      </c>
      <c r="M20" s="1" t="s">
        <v>159</v>
      </c>
      <c r="N20" s="1" t="s">
        <v>159</v>
      </c>
      <c r="O20" s="1" t="s">
        <v>160</v>
      </c>
      <c r="P20" s="1" t="s">
        <v>161</v>
      </c>
      <c r="Q20" s="1" t="s">
        <v>275</v>
      </c>
      <c r="R20" s="1" t="s">
        <v>163</v>
      </c>
      <c r="S20" s="1" t="s">
        <v>164</v>
      </c>
      <c r="T20" s="1" t="s">
        <v>165</v>
      </c>
    </row>
    <row r="21" s="1" customFormat="1" spans="1:20">
      <c r="A21" s="3">
        <v>17248099855</v>
      </c>
      <c r="B21" s="1" t="s">
        <v>276</v>
      </c>
      <c r="C21" s="1" t="s">
        <v>277</v>
      </c>
      <c r="D21" s="1" t="s">
        <v>278</v>
      </c>
      <c r="E21" s="1" t="s">
        <v>279</v>
      </c>
      <c r="F21" s="1" t="s">
        <v>151</v>
      </c>
      <c r="G21" s="1" t="s">
        <v>155</v>
      </c>
      <c r="H21" s="1" t="s">
        <v>156</v>
      </c>
      <c r="I21" s="1" t="s">
        <v>280</v>
      </c>
      <c r="J21" s="1" t="s">
        <v>30</v>
      </c>
      <c r="K21" s="1" t="s">
        <v>281</v>
      </c>
      <c r="L21" s="1" t="s">
        <v>281</v>
      </c>
      <c r="M21" s="1" t="s">
        <v>159</v>
      </c>
      <c r="N21" s="1" t="s">
        <v>159</v>
      </c>
      <c r="O21" s="1" t="s">
        <v>160</v>
      </c>
      <c r="P21" s="1" t="s">
        <v>161</v>
      </c>
      <c r="Q21" s="1" t="s">
        <v>282</v>
      </c>
      <c r="R21" s="1" t="s">
        <v>163</v>
      </c>
      <c r="S21" s="1" t="s">
        <v>164</v>
      </c>
      <c r="T21" s="1" t="s">
        <v>165</v>
      </c>
    </row>
    <row r="22" s="1" customFormat="1" spans="1:20">
      <c r="A22" s="3">
        <v>17242015322</v>
      </c>
      <c r="B22" s="1" t="s">
        <v>276</v>
      </c>
      <c r="C22" s="1" t="s">
        <v>283</v>
      </c>
      <c r="D22" s="1" t="s">
        <v>284</v>
      </c>
      <c r="E22" s="1" t="s">
        <v>285</v>
      </c>
      <c r="F22" s="1" t="s">
        <v>151</v>
      </c>
      <c r="G22" s="1" t="s">
        <v>155</v>
      </c>
      <c r="H22" s="1" t="s">
        <v>156</v>
      </c>
      <c r="I22" s="1" t="s">
        <v>286</v>
      </c>
      <c r="J22" s="1" t="s">
        <v>30</v>
      </c>
      <c r="K22" s="1" t="s">
        <v>287</v>
      </c>
      <c r="L22" s="1" t="s">
        <v>287</v>
      </c>
      <c r="M22" s="1" t="s">
        <v>159</v>
      </c>
      <c r="N22" s="1" t="s">
        <v>159</v>
      </c>
      <c r="O22" s="1" t="s">
        <v>160</v>
      </c>
      <c r="P22" s="1" t="s">
        <v>161</v>
      </c>
      <c r="Q22" s="1" t="s">
        <v>288</v>
      </c>
      <c r="R22" s="1" t="s">
        <v>163</v>
      </c>
      <c r="S22" s="1" t="s">
        <v>164</v>
      </c>
      <c r="T22" s="1" t="s">
        <v>165</v>
      </c>
    </row>
    <row r="23" s="1" customFormat="1" spans="1:20">
      <c r="A23" s="3">
        <v>17163573494</v>
      </c>
      <c r="B23" s="1" t="s">
        <v>289</v>
      </c>
      <c r="C23" s="1" t="s">
        <v>290</v>
      </c>
      <c r="D23" s="1" t="s">
        <v>291</v>
      </c>
      <c r="E23" s="1" t="s">
        <v>292</v>
      </c>
      <c r="F23" s="1" t="s">
        <v>293</v>
      </c>
      <c r="G23" s="1" t="s">
        <v>155</v>
      </c>
      <c r="H23" s="1" t="s">
        <v>156</v>
      </c>
      <c r="I23" s="1" t="s">
        <v>294</v>
      </c>
      <c r="J23" s="1" t="s">
        <v>30</v>
      </c>
      <c r="K23" s="1" t="s">
        <v>295</v>
      </c>
      <c r="L23" s="1" t="s">
        <v>295</v>
      </c>
      <c r="M23" s="1" t="s">
        <v>159</v>
      </c>
      <c r="N23" s="1" t="s">
        <v>159</v>
      </c>
      <c r="O23" s="1" t="s">
        <v>160</v>
      </c>
      <c r="P23" s="1" t="s">
        <v>161</v>
      </c>
      <c r="Q23" s="1" t="s">
        <v>296</v>
      </c>
      <c r="R23" s="1" t="s">
        <v>163</v>
      </c>
      <c r="S23" s="1" t="s">
        <v>164</v>
      </c>
      <c r="T23" s="1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2022-02-24T02:04:37Z</dcterms:created>
  <dcterms:modified xsi:type="dcterms:W3CDTF">2022-02-24T07:54:45Z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DA20CB6F1BAA4F42A0F4D6FF4708ECFE</vt:lpwstr>
  </property>
  <property fmtid="{D5CDD505-2E9C-101B-9397-08002B2CF9AE}" pid="3" name="KSOProductBuildVer">
    <vt:lpwstr>2052-11.1.0.11365</vt:lpwstr>
  </property>
</Properties>
</file>