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<sst xmlns="http://schemas.openxmlformats.org/spreadsheetml/2006/main" count="504" uniqueCount="179">
  <si>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</si>
  <si>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</si>
  <si>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</si>
  <si>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</si>
  <si>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</si>
  <si>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</si>
  <si>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</si>
  <si>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</si>
  <si>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</si>
  <si>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</si>
  <si>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</si>
  <si>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</si>
  <si>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</si>
  <si>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</si>
  <si>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</si>
  <si>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</si>
  <si>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</si>
  <si>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</si>
  <si>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</si>
  <si>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</si>
  <si>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</si>
  <si>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</si>
  <si>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</si>
  <si>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</si>
  <si>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</si>
  <si>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17325350056	</t>
  </si>
  <si>
    <t>Ctrip</t>
  </si>
  <si>
    <t>正常</t>
  </si>
  <si>
    <t>[亳州]城市便捷酒店(亳州火车站店)(71582149)</t>
  </si>
  <si>
    <t>标准大床房&lt;双人入住&gt;&lt;内宾&gt;&lt;预付&gt;&lt;无早&gt;</t>
  </si>
  <si>
    <t>CNY</t>
  </si>
  <si>
    <t>栾松全</t>
  </si>
  <si>
    <t>CA11323220224CNY</t>
  </si>
  <si>
    <t>未提现</t>
  </si>
  <si>
    <t>携程开票</t>
  </si>
  <si>
    <t xml:space="preserve">2416264	</t>
  </si>
  <si>
    <t xml:space="preserve">	</t>
  </si>
  <si>
    <t xml:space="preserve">17385073005	</t>
  </si>
  <si>
    <t>[上海]维也纳酒店(上海虹桥枢纽松江新桥店)(83963010)</t>
  </si>
  <si>
    <t>豪华大床房&lt;双人入住&gt;&lt;内宾&gt;&lt;预付&gt;&lt;双早&gt;</t>
  </si>
  <si>
    <t>安馗</t>
  </si>
  <si>
    <t xml:space="preserve">2421145	</t>
  </si>
  <si>
    <t xml:space="preserve">17410462633	</t>
  </si>
  <si>
    <t>[重庆]希岸酒店(重庆白市驿温泉之都店)(73267023)</t>
  </si>
  <si>
    <t>希岸大床房&lt;双人入住&gt;&lt;内宾&gt;&lt;预付&gt;&lt;双早&gt;</t>
  </si>
  <si>
    <t>古云瑞</t>
  </si>
  <si>
    <t xml:space="preserve">2421758	</t>
  </si>
  <si>
    <t xml:space="preserve">17410831065	</t>
  </si>
  <si>
    <t>[东莞]维也纳酒店（东莞东坑文阁店）(83967158)</t>
  </si>
  <si>
    <t>景观大床房&lt;双人入住&gt;&lt;内宾&gt;&lt;预付&gt;&lt;双早&gt;</t>
  </si>
  <si>
    <t>叶盼盼</t>
  </si>
  <si>
    <t xml:space="preserve">2421838	</t>
  </si>
  <si>
    <t xml:space="preserve">17414520658	</t>
  </si>
  <si>
    <t>[西安]麗枫酒店(西安西部大道阳光城店)(64224324)</t>
  </si>
  <si>
    <t>豪华双床房&lt;双人入住&gt;&lt;内宾&gt;&lt;预付&gt;&lt;双早&gt;</t>
  </si>
  <si>
    <t>苏鹏</t>
  </si>
  <si>
    <t xml:space="preserve">17414778513	</t>
  </si>
  <si>
    <t>[绵阳]7天优品Premium酒店(绵阳东湖公园店)(71494841)</t>
  </si>
  <si>
    <t>悦享大床房&lt;双人入住&gt;&lt;内宾&gt;&lt;预付&gt;&lt;双早&gt;</t>
  </si>
  <si>
    <t>冯丹</t>
  </si>
  <si>
    <t xml:space="preserve">2423630	</t>
  </si>
  <si>
    <t xml:space="preserve">17420161791	</t>
  </si>
  <si>
    <t>[重庆]IU酒店(重庆西站跳蹬工业区店)(83294659)</t>
  </si>
  <si>
    <t>小U·超级大床房&lt;双人入住&gt;&lt;内宾&gt;&lt;预付&gt;&lt;双早&gt;</t>
  </si>
  <si>
    <t>郑操</t>
  </si>
  <si>
    <t xml:space="preserve">17420170649	</t>
  </si>
  <si>
    <t>[太原]维也纳国际酒店(太原南站店)(83840820)</t>
  </si>
  <si>
    <t>石俊彪</t>
  </si>
  <si>
    <t xml:space="preserve">17420332468	</t>
  </si>
  <si>
    <t>[昆明]麗枫酒店(昆明滇池国际会展中心广福路店)(73248070)</t>
  </si>
  <si>
    <t>浪漫复式尊享房&lt;双人入住&gt;&lt;内宾&gt;&lt;预付&gt;&lt;双早&gt;</t>
  </si>
  <si>
    <t>李盼盼</t>
  </si>
  <si>
    <t>取消</t>
  </si>
  <si>
    <t xml:space="preserve">17429339162	</t>
  </si>
  <si>
    <t>[怀化]城市便捷酒店(怀化第一人民医院医学院店)(71584095)</t>
  </si>
  <si>
    <t>高级双床房&lt;双人入住&gt;&lt;内宾&gt;&lt;预付&gt;&lt;双早&gt;</t>
  </si>
  <si>
    <t>杨远俊</t>
  </si>
  <si>
    <t>退单</t>
  </si>
  <si>
    <t xml:space="preserve">17429596703	</t>
  </si>
  <si>
    <t>[湛江]柏曼酒店（湛江大信新都汇店）(83293761)</t>
  </si>
  <si>
    <t>高级大床房&lt;双人入住&gt;&lt;内宾&gt;&lt;预付&gt;&lt;双早&gt;</t>
  </si>
  <si>
    <t>陈君</t>
  </si>
  <si>
    <t xml:space="preserve">2426841	</t>
  </si>
  <si>
    <t xml:space="preserve">17431082993	</t>
  </si>
  <si>
    <t>[益阳]宜尚酒店(益阳万达广场店)(71585249)</t>
  </si>
  <si>
    <t>标准双床房&lt;双人入住&gt;&lt;内宾&gt;&lt;预付&gt;&lt;双早&gt;</t>
  </si>
  <si>
    <t>伍志生</t>
  </si>
  <si>
    <t xml:space="preserve">17431087967	</t>
  </si>
  <si>
    <t xml:space="preserve">17436851083	</t>
  </si>
  <si>
    <t>[武汉]城市便捷酒店(武汉中南医院水果湖地铁站店)(72840348)</t>
  </si>
  <si>
    <t>商务大床房&lt;双人入住&gt;&lt;内宾&gt;&lt;预付&gt;&lt;无早&gt;</t>
  </si>
  <si>
    <t>闫江</t>
  </si>
  <si>
    <t>，</t>
  </si>
  <si>
    <t>A220224100022481</t>
  </si>
  <si>
    <t>CNY / HKD 当前参考汇率: 1.235437224</t>
  </si>
  <si>
    <t>总计： 6873.1 CNY/
8491.28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</si>
  <si>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</si>
  <si>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</si>
  <si>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</si>
  <si>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</si>
  <si>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</si>
  <si>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</si>
  <si>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</si>
  <si>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</si>
  <si>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</si>
  <si>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</si>
  <si>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</si>
  <si>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</si>
  <si>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</si>
  <si>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</si>
  <si>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</si>
  <si>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</si>
  <si>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</si>
  <si>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2022-02-20</t>
  </si>
  <si>
    <t>2427442</t>
  </si>
  <si>
    <t>城市便捷酒店(武汉水果湖店)</t>
  </si>
  <si>
    <t>2022-02-21</t>
  </si>
  <si>
    <t>退房日月结</t>
  </si>
  <si>
    <t>224.32</t>
  </si>
  <si>
    <t>RMB</t>
  </si>
  <si>
    <t>0</t>
  </si>
  <si>
    <t>0.00</t>
  </si>
  <si>
    <t>携程汇智国内直连</t>
  </si>
  <si>
    <t>2022-02-20 21:15:35</t>
  </si>
  <si>
    <t>否</t>
  </si>
  <si>
    <t>汇智国际旅游发展有限公司</t>
  </si>
  <si>
    <t>直连</t>
  </si>
  <si>
    <t>2426866</t>
  </si>
  <si>
    <t>宜尚酒店(益阳万达广场店)</t>
  </si>
  <si>
    <t>242.76</t>
  </si>
  <si>
    <t>2022-02-20 16:46:41</t>
  </si>
  <si>
    <t>2426859</t>
  </si>
  <si>
    <t>2022-02-20 16:45:31</t>
  </si>
  <si>
    <t>2426841</t>
  </si>
  <si>
    <t>柏曼酒店（湛江大信新都汇店）</t>
  </si>
  <si>
    <t>226.44</t>
  </si>
  <si>
    <t>2022-02-20 16:33:54</t>
  </si>
  <si>
    <t>2426157</t>
  </si>
  <si>
    <t>城市便捷酒店(怀化第一人民医院医学院店)</t>
  </si>
  <si>
    <t>170.34</t>
  </si>
  <si>
    <t>2022-02-20 10:05:05</t>
  </si>
  <si>
    <t>2022-02-19</t>
  </si>
  <si>
    <t>2424008</t>
  </si>
  <si>
    <t>维也纳国际酒店（太原高铁南站店）</t>
  </si>
  <si>
    <t>635.29</t>
  </si>
  <si>
    <t>2022-02-19 09:42:09</t>
  </si>
  <si>
    <t>2424006</t>
  </si>
  <si>
    <t>IU酒店(重庆跳蹬工业区店)</t>
  </si>
  <si>
    <t>392.89</t>
  </si>
  <si>
    <t>2022-02-19 09:39:05</t>
  </si>
  <si>
    <t>2022-02-18</t>
  </si>
  <si>
    <t>2423630</t>
  </si>
  <si>
    <t>7天优品Premium酒店(绵阳东湖公园店)</t>
  </si>
  <si>
    <t>660.54</t>
  </si>
  <si>
    <t>2022-02-18 22:33:05</t>
  </si>
  <si>
    <t>2423501</t>
  </si>
  <si>
    <t>麗枫酒店(西安西部大道阳光城店)</t>
  </si>
  <si>
    <t>884.76</t>
  </si>
  <si>
    <t>589.84</t>
  </si>
  <si>
    <t>-294</t>
  </si>
  <si>
    <t>2022-02-18 21:41:56</t>
  </si>
  <si>
    <t>2421838</t>
  </si>
  <si>
    <t>维也纳酒店(东莞东坑文阁店)</t>
  </si>
  <si>
    <t>909.00</t>
  </si>
  <si>
    <t>2022-02-18 10:07:10</t>
  </si>
  <si>
    <t>2421758</t>
  </si>
  <si>
    <t>希岸·轻雅酒店重庆白市驿温泉之都店</t>
  </si>
  <si>
    <t>742.35</t>
  </si>
  <si>
    <t>2022-02-18 09:09:29</t>
  </si>
  <si>
    <t>2022-02-17</t>
  </si>
  <si>
    <t>2421145</t>
  </si>
  <si>
    <t>维也纳酒店(上海虹桥枢纽松江新桥店)</t>
  </si>
  <si>
    <t>766.59</t>
  </si>
  <si>
    <t>2022-02-17 20:51:58</t>
  </si>
  <si>
    <t>2022-02-10</t>
  </si>
  <si>
    <t>2416264</t>
  </si>
  <si>
    <t>城市便捷酒店(亳州火车站店)</t>
  </si>
  <si>
    <t>1312.74</t>
  </si>
  <si>
    <t>2022-02-10 09:38:55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</si>
</sst>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3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8" fillId="2" borderId="3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44602</v>
      </c>
      <c r="G2" s="6">
        <v>44613</v>
      </c>
      <c r="H2" s="4">
        <v>1</v>
      </c>
      <c r="I2" s="4">
        <v>11</v>
      </c>
      <c r="J2" s="4">
        <v>11</v>
      </c>
      <c r="K2" s="4" t="s">
        <v>30</v>
      </c>
      <c r="L2" s="4">
        <v>1312.74</v>
      </c>
      <c r="M2" s="4">
        <v>1312.74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44602</v>
      </c>
      <c r="S2" s="6">
        <v>44616</v>
      </c>
      <c r="T2" s="4" t="s">
        <v>34</v>
      </c>
      <c r="U2" s="4">
        <v>1312.74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44610</v>
      </c>
      <c r="G3" s="6">
        <v>44613</v>
      </c>
      <c r="H3" s="4">
        <v>1</v>
      </c>
      <c r="I3" s="4">
        <v>3</v>
      </c>
      <c r="J3" s="4">
        <v>3</v>
      </c>
      <c r="K3" s="4" t="s">
        <v>30</v>
      </c>
      <c r="L3" s="4">
        <v>766.59</v>
      </c>
      <c r="M3" s="4">
        <v>766.59</v>
      </c>
      <c r="N3" s="4" t="s">
        <v>40</v>
      </c>
      <c r="O3" s="4" t="s">
        <v>32</v>
      </c>
      <c r="P3" s="4" t="s">
        <v>33</v>
      </c>
      <c r="Q3" s="4">
        <v>0</v>
      </c>
      <c r="R3" s="7">
        <v>44609</v>
      </c>
      <c r="S3" s="6">
        <v>44616</v>
      </c>
      <c r="T3" s="4" t="s">
        <v>34</v>
      </c>
      <c r="U3" s="4">
        <v>766.59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44610</v>
      </c>
      <c r="G4" s="6">
        <v>44613</v>
      </c>
      <c r="H4" s="4">
        <v>1</v>
      </c>
      <c r="I4" s="4">
        <v>3</v>
      </c>
      <c r="J4" s="4">
        <v>3</v>
      </c>
      <c r="K4" s="4" t="s">
        <v>30</v>
      </c>
      <c r="L4" s="4">
        <v>742.35</v>
      </c>
      <c r="M4" s="4">
        <v>742.35</v>
      </c>
      <c r="N4" s="4" t="s">
        <v>45</v>
      </c>
      <c r="O4" s="4" t="s">
        <v>32</v>
      </c>
      <c r="P4" s="4" t="s">
        <v>33</v>
      </c>
      <c r="Q4" s="4">
        <v>0</v>
      </c>
      <c r="R4" s="7">
        <v>44610</v>
      </c>
      <c r="S4" s="6">
        <v>44616</v>
      </c>
      <c r="T4" s="4" t="s">
        <v>34</v>
      </c>
      <c r="U4" s="4">
        <v>742.35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44610</v>
      </c>
      <c r="G5" s="6">
        <v>44613</v>
      </c>
      <c r="H5" s="4">
        <v>1</v>
      </c>
      <c r="I5" s="4">
        <v>3</v>
      </c>
      <c r="J5" s="4">
        <v>3</v>
      </c>
      <c r="K5" s="4" t="s">
        <v>30</v>
      </c>
      <c r="L5" s="4">
        <v>909</v>
      </c>
      <c r="M5" s="4">
        <v>909</v>
      </c>
      <c r="N5" s="4" t="s">
        <v>50</v>
      </c>
      <c r="O5" s="4" t="s">
        <v>32</v>
      </c>
      <c r="P5" s="4" t="s">
        <v>33</v>
      </c>
      <c r="Q5" s="4">
        <v>0</v>
      </c>
      <c r="R5" s="7">
        <v>44610</v>
      </c>
      <c r="S5" s="6">
        <v>44616</v>
      </c>
      <c r="T5" s="4" t="s">
        <v>34</v>
      </c>
      <c r="U5" s="4">
        <v>909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44610</v>
      </c>
      <c r="G6" s="6">
        <v>44613</v>
      </c>
      <c r="H6" s="4">
        <v>1</v>
      </c>
      <c r="I6" s="4">
        <v>3</v>
      </c>
      <c r="J6" s="4">
        <v>3</v>
      </c>
      <c r="K6" s="4" t="s">
        <v>30</v>
      </c>
      <c r="L6" s="4">
        <v>884.76</v>
      </c>
      <c r="M6" s="4">
        <v>884.76</v>
      </c>
      <c r="N6" s="4" t="s">
        <v>55</v>
      </c>
      <c r="O6" s="4" t="s">
        <v>32</v>
      </c>
      <c r="P6" s="4" t="s">
        <v>33</v>
      </c>
      <c r="Q6" s="4">
        <v>0</v>
      </c>
      <c r="R6" s="7">
        <v>44610</v>
      </c>
      <c r="S6" s="6">
        <v>44616</v>
      </c>
      <c r="T6" s="4" t="s">
        <v>34</v>
      </c>
      <c r="U6" s="4">
        <v>884.76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44610</v>
      </c>
      <c r="G7" s="6">
        <v>44613</v>
      </c>
      <c r="H7" s="4">
        <v>1</v>
      </c>
      <c r="I7" s="4">
        <v>3</v>
      </c>
      <c r="J7" s="4">
        <v>3</v>
      </c>
      <c r="K7" s="4" t="s">
        <v>30</v>
      </c>
      <c r="L7" s="4">
        <v>660.54</v>
      </c>
      <c r="M7" s="4">
        <v>660.54</v>
      </c>
      <c r="N7" s="4" t="s">
        <v>59</v>
      </c>
      <c r="O7" s="4" t="s">
        <v>32</v>
      </c>
      <c r="P7" s="4" t="s">
        <v>33</v>
      </c>
      <c r="Q7" s="4">
        <v>0</v>
      </c>
      <c r="R7" s="7">
        <v>44610</v>
      </c>
      <c r="S7" s="6">
        <v>44616</v>
      </c>
      <c r="T7" s="4" t="s">
        <v>34</v>
      </c>
      <c r="U7" s="4">
        <v>660.54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44611</v>
      </c>
      <c r="G8" s="6">
        <v>44613</v>
      </c>
      <c r="H8" s="4">
        <v>1</v>
      </c>
      <c r="I8" s="4">
        <v>2</v>
      </c>
      <c r="J8" s="4">
        <v>2</v>
      </c>
      <c r="K8" s="4" t="s">
        <v>30</v>
      </c>
      <c r="L8" s="4">
        <v>392.89</v>
      </c>
      <c r="M8" s="4">
        <v>392.89</v>
      </c>
      <c r="N8" s="4" t="s">
        <v>64</v>
      </c>
      <c r="O8" s="4" t="s">
        <v>32</v>
      </c>
      <c r="P8" s="4" t="s">
        <v>33</v>
      </c>
      <c r="Q8" s="4">
        <v>0</v>
      </c>
      <c r="R8" s="7">
        <v>44611</v>
      </c>
      <c r="S8" s="6">
        <v>44616</v>
      </c>
      <c r="T8" s="4" t="s">
        <v>34</v>
      </c>
      <c r="U8" s="4">
        <v>392.89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39</v>
      </c>
      <c r="F9" s="6">
        <v>44611</v>
      </c>
      <c r="G9" s="6">
        <v>44613</v>
      </c>
      <c r="H9" s="4">
        <v>1</v>
      </c>
      <c r="I9" s="4">
        <v>2</v>
      </c>
      <c r="J9" s="4">
        <v>2</v>
      </c>
      <c r="K9" s="4" t="s">
        <v>30</v>
      </c>
      <c r="L9" s="4">
        <v>635.29</v>
      </c>
      <c r="M9" s="4">
        <v>635.29</v>
      </c>
      <c r="N9" s="4" t="s">
        <v>67</v>
      </c>
      <c r="O9" s="4" t="s">
        <v>32</v>
      </c>
      <c r="P9" s="4" t="s">
        <v>33</v>
      </c>
      <c r="Q9" s="4">
        <v>0</v>
      </c>
      <c r="R9" s="7">
        <v>44611</v>
      </c>
      <c r="S9" s="6">
        <v>44616</v>
      </c>
      <c r="T9" s="4" t="s">
        <v>34</v>
      </c>
      <c r="U9" s="4">
        <v>635.29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44611</v>
      </c>
      <c r="G10" s="6">
        <v>44613</v>
      </c>
      <c r="H10" s="4">
        <v>1</v>
      </c>
      <c r="I10" s="4">
        <v>2</v>
      </c>
      <c r="J10" s="4">
        <v>2</v>
      </c>
      <c r="K10" s="4" t="s">
        <v>30</v>
      </c>
      <c r="L10" s="4">
        <v>557.52</v>
      </c>
      <c r="M10" s="4">
        <v>557.52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44611</v>
      </c>
      <c r="S10" s="6">
        <v>44616</v>
      </c>
      <c r="T10" s="4" t="s">
        <v>34</v>
      </c>
      <c r="U10" s="4">
        <v>557.52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72</v>
      </c>
      <c r="D11" s="4" t="s">
        <v>69</v>
      </c>
      <c r="E11" s="4" t="s">
        <v>70</v>
      </c>
      <c r="F11" s="6">
        <v>44611</v>
      </c>
      <c r="G11" s="6">
        <v>44613</v>
      </c>
      <c r="H11" s="4">
        <v>1</v>
      </c>
      <c r="I11" s="4">
        <v>2</v>
      </c>
      <c r="J11" s="4">
        <v>2</v>
      </c>
      <c r="K11" s="4" t="s">
        <v>30</v>
      </c>
      <c r="L11" s="4">
        <v>-557.52</v>
      </c>
      <c r="M11" s="4">
        <v>-557.52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44611</v>
      </c>
      <c r="S11" s="6">
        <v>44616</v>
      </c>
      <c r="T11" s="4" t="s">
        <v>34</v>
      </c>
      <c r="U11" s="4">
        <v>-557.52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44612</v>
      </c>
      <c r="G12" s="6">
        <v>44613</v>
      </c>
      <c r="H12" s="4">
        <v>1</v>
      </c>
      <c r="I12" s="4">
        <v>1</v>
      </c>
      <c r="J12" s="4">
        <v>1</v>
      </c>
      <c r="K12" s="4" t="s">
        <v>30</v>
      </c>
      <c r="L12" s="4">
        <v>170.34</v>
      </c>
      <c r="M12" s="4">
        <v>170.34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44612</v>
      </c>
      <c r="S12" s="6">
        <v>44616</v>
      </c>
      <c r="T12" s="4" t="s">
        <v>34</v>
      </c>
      <c r="U12" s="4">
        <v>170.34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52</v>
      </c>
      <c r="B13" s="4" t="s">
        <v>26</v>
      </c>
      <c r="C13" s="4" t="s">
        <v>77</v>
      </c>
      <c r="D13" s="4" t="s">
        <v>53</v>
      </c>
      <c r="E13" s="4" t="s">
        <v>54</v>
      </c>
      <c r="F13" s="6">
        <v>44610</v>
      </c>
      <c r="G13" s="6">
        <v>44613</v>
      </c>
      <c r="H13" s="4">
        <v>1</v>
      </c>
      <c r="I13" s="4">
        <v>3</v>
      </c>
      <c r="J13" s="4">
        <v>3</v>
      </c>
      <c r="K13" s="4" t="s">
        <v>30</v>
      </c>
      <c r="L13" s="4">
        <v>-294.92</v>
      </c>
      <c r="M13" s="4">
        <v>-294.92</v>
      </c>
      <c r="N13" s="4" t="s">
        <v>55</v>
      </c>
      <c r="O13" s="4" t="s">
        <v>32</v>
      </c>
      <c r="P13" s="4" t="s">
        <v>33</v>
      </c>
      <c r="Q13" s="4">
        <v>0</v>
      </c>
      <c r="R13" s="7">
        <v>44610</v>
      </c>
      <c r="S13" s="6">
        <v>44616</v>
      </c>
      <c r="T13" s="4" t="s">
        <v>34</v>
      </c>
      <c r="U13" s="4">
        <v>-294.92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44612</v>
      </c>
      <c r="G14" s="6">
        <v>44613</v>
      </c>
      <c r="H14" s="4">
        <v>1</v>
      </c>
      <c r="I14" s="4">
        <v>1</v>
      </c>
      <c r="J14" s="4">
        <v>1</v>
      </c>
      <c r="K14" s="4" t="s">
        <v>30</v>
      </c>
      <c r="L14" s="4">
        <v>226.44</v>
      </c>
      <c r="M14" s="4">
        <v>226.44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44612</v>
      </c>
      <c r="S14" s="6">
        <v>44616</v>
      </c>
      <c r="T14" s="4" t="s">
        <v>34</v>
      </c>
      <c r="U14" s="4">
        <v>226.44</v>
      </c>
      <c r="V14" s="4">
        <v>0</v>
      </c>
      <c r="W14" s="4">
        <v>0</v>
      </c>
      <c r="X14" s="4" t="s">
        <v>82</v>
      </c>
      <c r="Y14" s="4" t="s">
        <v>36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44612</v>
      </c>
      <c r="G15" s="6">
        <v>44613</v>
      </c>
      <c r="H15" s="4">
        <v>1</v>
      </c>
      <c r="I15" s="4">
        <v>1</v>
      </c>
      <c r="J15" s="4">
        <v>1</v>
      </c>
      <c r="K15" s="4" t="s">
        <v>30</v>
      </c>
      <c r="L15" s="4">
        <v>242.76</v>
      </c>
      <c r="M15" s="4">
        <v>242.76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44612</v>
      </c>
      <c r="S15" s="6">
        <v>44616</v>
      </c>
      <c r="T15" s="4" t="s">
        <v>34</v>
      </c>
      <c r="U15" s="4">
        <v>242.76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44612</v>
      </c>
      <c r="G16" s="6">
        <v>44613</v>
      </c>
      <c r="H16" s="4">
        <v>1</v>
      </c>
      <c r="I16" s="4">
        <v>1</v>
      </c>
      <c r="J16" s="4">
        <v>1</v>
      </c>
      <c r="K16" s="4" t="s">
        <v>30</v>
      </c>
      <c r="L16" s="4">
        <v>242.76</v>
      </c>
      <c r="M16" s="4">
        <v>242.76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44612</v>
      </c>
      <c r="S16" s="6">
        <v>44616</v>
      </c>
      <c r="T16" s="4" t="s">
        <v>34</v>
      </c>
      <c r="U16" s="4">
        <v>242.76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72</v>
      </c>
      <c r="D17" s="4" t="s">
        <v>84</v>
      </c>
      <c r="E17" s="4" t="s">
        <v>85</v>
      </c>
      <c r="F17" s="6">
        <v>44612</v>
      </c>
      <c r="G17" s="6">
        <v>44613</v>
      </c>
      <c r="H17" s="4">
        <v>1</v>
      </c>
      <c r="I17" s="4">
        <v>1</v>
      </c>
      <c r="J17" s="4">
        <v>1</v>
      </c>
      <c r="K17" s="4" t="s">
        <v>30</v>
      </c>
      <c r="L17" s="4">
        <v>-242.76</v>
      </c>
      <c r="M17" s="4">
        <v>-242.76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44612</v>
      </c>
      <c r="S17" s="6">
        <v>44616</v>
      </c>
      <c r="T17" s="4" t="s">
        <v>34</v>
      </c>
      <c r="U17" s="4">
        <v>-242.76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90</v>
      </c>
      <c r="F18" s="6">
        <v>44612</v>
      </c>
      <c r="G18" s="6">
        <v>44613</v>
      </c>
      <c r="H18" s="4">
        <v>1</v>
      </c>
      <c r="I18" s="4">
        <v>1</v>
      </c>
      <c r="J18" s="4">
        <v>1</v>
      </c>
      <c r="K18" s="4" t="s">
        <v>30</v>
      </c>
      <c r="L18" s="4">
        <v>224.32</v>
      </c>
      <c r="M18" s="4">
        <v>224.32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44612</v>
      </c>
      <c r="S18" s="6">
        <v>44616</v>
      </c>
      <c r="T18" s="4" t="s">
        <v>34</v>
      </c>
      <c r="U18" s="4">
        <v>224.32</v>
      </c>
      <c r="V18" s="4">
        <v>0</v>
      </c>
      <c r="W18" s="4">
        <v>0</v>
      </c>
      <c r="X18" s="4" t="s">
        <v>36</v>
      </c>
      <c r="Y1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5">
        <v>17325350056</v>
      </c>
      <c r="B2" s="6">
        <v>44602</v>
      </c>
      <c r="C2" s="6">
        <v>44613</v>
      </c>
      <c r="D2" s="4">
        <v>1312.74</v>
      </c>
      <c r="E2" s="4" t="str">
        <f>VLOOKUP(A2,HOP!A:L,12,0)</f>
        <v>1312.74</v>
      </c>
      <c r="F2" s="4" t="str">
        <f>VLOOKUP(A2,HOP!A:C,3,0)</f>
        <v>2416264</v>
      </c>
      <c r="G2" s="4">
        <f>D2-E2</f>
        <v>0</v>
      </c>
      <c r="H2" s="4" t="str">
        <f>$H$1&amp;F2</f>
        <v>，2416264</v>
      </c>
      <c r="I2" s="4" t="str">
        <f>VLOOKUP(A2,HOP!A:T,20,0)</f>
        <v>直连</v>
      </c>
    </row>
    <row r="3" s="4" customFormat="1" spans="1:9">
      <c r="A3" s="5">
        <v>17385073005</v>
      </c>
      <c r="B3" s="6">
        <v>44610</v>
      </c>
      <c r="C3" s="6">
        <v>44613</v>
      </c>
      <c r="D3" s="4">
        <v>766.59</v>
      </c>
      <c r="E3" s="4" t="str">
        <f>VLOOKUP(A3,HOP!A:L,12,0)</f>
        <v>766.59</v>
      </c>
      <c r="F3" s="4" t="str">
        <f>VLOOKUP(A3,HOP!A:C,3,0)</f>
        <v>2421145</v>
      </c>
      <c r="G3" s="4">
        <f t="shared" ref="G3:G15" si="0">D3-E3</f>
        <v>0</v>
      </c>
      <c r="H3" s="4" t="str">
        <f t="shared" ref="H3:H15" si="1">$H$1&amp;F3</f>
        <v>，2421145</v>
      </c>
      <c r="I3" s="4" t="str">
        <f>VLOOKUP(A3,HOP!A:T,20,0)</f>
        <v>直连</v>
      </c>
    </row>
    <row r="4" s="4" customFormat="1" spans="1:9">
      <c r="A4" s="5">
        <v>17410462633</v>
      </c>
      <c r="B4" s="6">
        <v>44610</v>
      </c>
      <c r="C4" s="6">
        <v>44613</v>
      </c>
      <c r="D4" s="4">
        <v>742.35</v>
      </c>
      <c r="E4" s="4" t="str">
        <f>VLOOKUP(A4,HOP!A:L,12,0)</f>
        <v>742.35</v>
      </c>
      <c r="F4" s="4" t="str">
        <f>VLOOKUP(A4,HOP!A:C,3,0)</f>
        <v>2421758</v>
      </c>
      <c r="G4" s="4">
        <f t="shared" si="0"/>
        <v>0</v>
      </c>
      <c r="H4" s="4" t="str">
        <f t="shared" si="1"/>
        <v>，2421758</v>
      </c>
      <c r="I4" s="4" t="str">
        <f>VLOOKUP(A4,HOP!A:T,20,0)</f>
        <v>直连</v>
      </c>
    </row>
    <row r="5" s="4" customFormat="1" spans="1:9">
      <c r="A5" s="5">
        <v>17410831065</v>
      </c>
      <c r="B5" s="6">
        <v>44610</v>
      </c>
      <c r="C5" s="6">
        <v>44613</v>
      </c>
      <c r="D5" s="4">
        <v>909</v>
      </c>
      <c r="E5" s="4" t="str">
        <f>VLOOKUP(A5,HOP!A:L,12,0)</f>
        <v>909.00</v>
      </c>
      <c r="F5" s="4" t="str">
        <f>VLOOKUP(A5,HOP!A:C,3,0)</f>
        <v>2421838</v>
      </c>
      <c r="G5" s="4">
        <f t="shared" si="0"/>
        <v>0</v>
      </c>
      <c r="H5" s="4" t="str">
        <f t="shared" si="1"/>
        <v>，2421838</v>
      </c>
      <c r="I5" s="4" t="str">
        <f>VLOOKUP(A5,HOP!A:T,20,0)</f>
        <v>直连</v>
      </c>
    </row>
    <row r="6" s="4" customFormat="1" spans="1:9">
      <c r="A6" s="5">
        <v>17414520658</v>
      </c>
      <c r="B6" s="6">
        <v>44610</v>
      </c>
      <c r="C6" s="6">
        <v>44613</v>
      </c>
      <c r="D6" s="4">
        <v>589.84</v>
      </c>
      <c r="E6" s="4" t="str">
        <f>VLOOKUP(A6,HOP!A:L,12,0)</f>
        <v>589.84</v>
      </c>
      <c r="F6" s="4" t="str">
        <f>VLOOKUP(A6,HOP!A:C,3,0)</f>
        <v>2423501</v>
      </c>
      <c r="G6" s="4">
        <f t="shared" si="0"/>
        <v>0</v>
      </c>
      <c r="H6" s="4" t="str">
        <f t="shared" si="1"/>
        <v>，2423501</v>
      </c>
      <c r="I6" s="4" t="str">
        <f>VLOOKUP(A6,HOP!A:T,20,0)</f>
        <v>直连</v>
      </c>
    </row>
    <row r="7" s="4" customFormat="1" spans="1:9">
      <c r="A7" s="5">
        <v>17414778513</v>
      </c>
      <c r="B7" s="6">
        <v>44610</v>
      </c>
      <c r="C7" s="6">
        <v>44613</v>
      </c>
      <c r="D7" s="4">
        <v>660.54</v>
      </c>
      <c r="E7" s="4" t="str">
        <f>VLOOKUP(A7,HOP!A:L,12,0)</f>
        <v>660.54</v>
      </c>
      <c r="F7" s="4" t="str">
        <f>VLOOKUP(A7,HOP!A:C,3,0)</f>
        <v>2423630</v>
      </c>
      <c r="G7" s="4">
        <f t="shared" si="0"/>
        <v>0</v>
      </c>
      <c r="H7" s="4" t="str">
        <f t="shared" si="1"/>
        <v>，2423630</v>
      </c>
      <c r="I7" s="4" t="str">
        <f>VLOOKUP(A7,HOP!A:T,20,0)</f>
        <v>直连</v>
      </c>
    </row>
    <row r="8" s="4" customFormat="1" spans="1:9">
      <c r="A8" s="5">
        <v>17420161791</v>
      </c>
      <c r="B8" s="6">
        <v>44611</v>
      </c>
      <c r="C8" s="6">
        <v>44613</v>
      </c>
      <c r="D8" s="4">
        <v>392.89</v>
      </c>
      <c r="E8" s="4" t="str">
        <f>VLOOKUP(A8,HOP!A:L,12,0)</f>
        <v>392.89</v>
      </c>
      <c r="F8" s="4" t="str">
        <f>VLOOKUP(A8,HOP!A:C,3,0)</f>
        <v>2424006</v>
      </c>
      <c r="G8" s="4">
        <f t="shared" si="0"/>
        <v>0</v>
      </c>
      <c r="H8" s="4" t="str">
        <f t="shared" si="1"/>
        <v>，2424006</v>
      </c>
      <c r="I8" s="4" t="str">
        <f>VLOOKUP(A8,HOP!A:T,20,0)</f>
        <v>直连</v>
      </c>
    </row>
    <row r="9" s="4" customFormat="1" spans="1:9">
      <c r="A9" s="5">
        <v>17420170649</v>
      </c>
      <c r="B9" s="6">
        <v>44611</v>
      </c>
      <c r="C9" s="6">
        <v>44613</v>
      </c>
      <c r="D9" s="4">
        <v>635.29</v>
      </c>
      <c r="E9" s="4" t="str">
        <f>VLOOKUP(A9,HOP!A:L,12,0)</f>
        <v>635.29</v>
      </c>
      <c r="F9" s="4" t="str">
        <f>VLOOKUP(A9,HOP!A:C,3,0)</f>
        <v>2424008</v>
      </c>
      <c r="G9" s="4">
        <f t="shared" si="0"/>
        <v>0</v>
      </c>
      <c r="H9" s="4" t="str">
        <f t="shared" si="1"/>
        <v>，2424008</v>
      </c>
      <c r="I9" s="4" t="str">
        <f>VLOOKUP(A9,HOP!A:T,20,0)</f>
        <v>直连</v>
      </c>
    </row>
    <row r="10" s="4" customFormat="1" hidden="1" spans="1:9">
      <c r="A10" s="5">
        <v>17420332468</v>
      </c>
      <c r="B10" s="6">
        <v>44611</v>
      </c>
      <c r="C10" s="6">
        <v>44613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5">
        <v>17429339162</v>
      </c>
      <c r="B11" s="6">
        <v>44612</v>
      </c>
      <c r="C11" s="6">
        <v>44613</v>
      </c>
      <c r="D11" s="4">
        <v>170.34</v>
      </c>
      <c r="E11" s="4" t="str">
        <f>VLOOKUP(A11,HOP!A:L,12,0)</f>
        <v>170.34</v>
      </c>
      <c r="F11" s="4" t="str">
        <f>VLOOKUP(A11,HOP!A:C,3,0)</f>
        <v>2426157</v>
      </c>
      <c r="G11" s="4">
        <f t="shared" si="0"/>
        <v>0</v>
      </c>
      <c r="H11" s="4" t="str">
        <f t="shared" si="1"/>
        <v>，2426157</v>
      </c>
      <c r="I11" s="4" t="str">
        <f>VLOOKUP(A11,HOP!A:T,20,0)</f>
        <v>直连</v>
      </c>
    </row>
    <row r="12" s="4" customFormat="1" spans="1:9">
      <c r="A12" s="5">
        <v>17429596703</v>
      </c>
      <c r="B12" s="6">
        <v>44612</v>
      </c>
      <c r="C12" s="6">
        <v>44613</v>
      </c>
      <c r="D12" s="4">
        <v>226.44</v>
      </c>
      <c r="E12" s="4" t="str">
        <f>VLOOKUP(A12,HOP!A:L,12,0)</f>
        <v>226.44</v>
      </c>
      <c r="F12" s="4" t="str">
        <f>VLOOKUP(A12,HOP!A:C,3,0)</f>
        <v>2426841</v>
      </c>
      <c r="G12" s="4">
        <f t="shared" si="0"/>
        <v>0</v>
      </c>
      <c r="H12" s="4" t="str">
        <f t="shared" si="1"/>
        <v>，2426841</v>
      </c>
      <c r="I12" s="4" t="str">
        <f>VLOOKUP(A12,HOP!A:T,20,0)</f>
        <v>直连</v>
      </c>
    </row>
    <row r="13" s="4" customFormat="1" hidden="1" spans="1:9">
      <c r="A13" s="5">
        <v>17431082993</v>
      </c>
      <c r="B13" s="6">
        <v>44612</v>
      </c>
      <c r="C13" s="6">
        <v>44613</v>
      </c>
      <c r="D13" s="4">
        <v>0</v>
      </c>
      <c r="E13" s="4" t="str">
        <f>VLOOKUP(A13,HOP!A:L,12,0)</f>
        <v>0.00</v>
      </c>
      <c r="F13" s="4" t="str">
        <f>VLOOKUP(A13,HOP!A:C,3,0)</f>
        <v>2426859</v>
      </c>
      <c r="G13" s="4">
        <f t="shared" si="0"/>
        <v>0</v>
      </c>
      <c r="H13" s="4" t="str">
        <f t="shared" si="1"/>
        <v>，2426859</v>
      </c>
      <c r="I13" s="4" t="str">
        <f>VLOOKUP(A13,HOP!A:T,20,0)</f>
        <v>直连</v>
      </c>
    </row>
    <row r="14" s="4" customFormat="1" spans="1:9">
      <c r="A14" s="5">
        <v>17431087967</v>
      </c>
      <c r="B14" s="6">
        <v>44612</v>
      </c>
      <c r="C14" s="6">
        <v>44613</v>
      </c>
      <c r="D14" s="4">
        <v>242.76</v>
      </c>
      <c r="E14" s="4" t="str">
        <f>VLOOKUP(A14,HOP!A:L,12,0)</f>
        <v>242.76</v>
      </c>
      <c r="F14" s="4" t="str">
        <f>VLOOKUP(A14,HOP!A:C,3,0)</f>
        <v>2426866</v>
      </c>
      <c r="G14" s="4">
        <f t="shared" si="0"/>
        <v>0</v>
      </c>
      <c r="H14" s="4" t="str">
        <f t="shared" si="1"/>
        <v>，2426866</v>
      </c>
      <c r="I14" s="4" t="str">
        <f>VLOOKUP(A14,HOP!A:T,20,0)</f>
        <v>直连</v>
      </c>
    </row>
    <row r="15" s="4" customFormat="1" spans="1:9">
      <c r="A15" s="5">
        <v>17436851083</v>
      </c>
      <c r="B15" s="6">
        <v>44612</v>
      </c>
      <c r="C15" s="6">
        <v>44613</v>
      </c>
      <c r="D15" s="4">
        <v>224.32</v>
      </c>
      <c r="E15" s="4" t="str">
        <f>VLOOKUP(A15,HOP!A:L,12,0)</f>
        <v>224.32</v>
      </c>
      <c r="F15" s="4" t="str">
        <f>VLOOKUP(A15,HOP!A:C,3,0)</f>
        <v>2427442</v>
      </c>
      <c r="G15" s="4">
        <f t="shared" si="0"/>
        <v>0</v>
      </c>
      <c r="H15" s="4" t="str">
        <f t="shared" si="1"/>
        <v>，2427442</v>
      </c>
      <c r="I15" s="4" t="str">
        <f>VLOOKUP(A15,HOP!A:T,20,0)</f>
        <v>直连</v>
      </c>
    </row>
    <row r="17" spans="4:4">
      <c r="D17" s="4">
        <f>SUM(D2:D16)</f>
        <v>6873.1</v>
      </c>
    </row>
    <row r="23" spans="1:1">
      <c r="A23" s="4" t="s">
        <v>93</v>
      </c>
    </row>
    <row r="24" spans="1:1">
      <c r="A24" s="4" t="s">
        <v>94</v>
      </c>
    </row>
    <row r="25" spans="1:1">
      <c r="A25" s="4" t="s">
        <v>95</v>
      </c>
    </row>
  </sheetData>
  <autoFilter ref="A1:XFD17">
    <filterColumn colId="3">
      <filters blank="1">
        <filter val="6873.1"/>
        <filter val="224.32"/>
        <filter val="170.34"/>
        <filter val="226.44"/>
        <filter val="589.84"/>
        <filter val="660.54"/>
        <filter val="1312.74"/>
        <filter val="742.35"/>
        <filter val="242.76"/>
        <filter val="909"/>
        <filter val="392.89"/>
        <filter val="635.29"/>
        <filter val="766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17436851083</v>
      </c>
      <c r="B2" s="1" t="s">
        <v>113</v>
      </c>
      <c r="C2" s="1" t="s">
        <v>114</v>
      </c>
      <c r="D2" s="1" t="s">
        <v>115</v>
      </c>
      <c r="E2" s="1" t="s">
        <v>91</v>
      </c>
      <c r="F2" s="1" t="s">
        <v>113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17431087967</v>
      </c>
      <c r="B3" s="1" t="s">
        <v>113</v>
      </c>
      <c r="C3" s="1" t="s">
        <v>127</v>
      </c>
      <c r="D3" s="1" t="s">
        <v>128</v>
      </c>
      <c r="E3" s="1" t="s">
        <v>86</v>
      </c>
      <c r="F3" s="1" t="s">
        <v>113</v>
      </c>
      <c r="G3" s="1" t="s">
        <v>116</v>
      </c>
      <c r="H3" s="1" t="s">
        <v>117</v>
      </c>
      <c r="I3" s="1" t="s">
        <v>129</v>
      </c>
      <c r="J3" s="1" t="s">
        <v>119</v>
      </c>
      <c r="K3" s="1" t="s">
        <v>129</v>
      </c>
      <c r="L3" s="1" t="s">
        <v>129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130</v>
      </c>
      <c r="R3" s="1" t="s">
        <v>124</v>
      </c>
      <c r="S3" s="1" t="s">
        <v>125</v>
      </c>
      <c r="T3" s="1" t="s">
        <v>126</v>
      </c>
    </row>
    <row r="4" s="1" customFormat="1" spans="1:20">
      <c r="A4" s="3">
        <v>17431082993</v>
      </c>
      <c r="B4" s="1" t="s">
        <v>113</v>
      </c>
      <c r="C4" s="1" t="s">
        <v>131</v>
      </c>
      <c r="D4" s="1" t="s">
        <v>128</v>
      </c>
      <c r="E4" s="1" t="s">
        <v>86</v>
      </c>
      <c r="F4" s="1" t="s">
        <v>113</v>
      </c>
      <c r="G4" s="1" t="s">
        <v>116</v>
      </c>
      <c r="H4" s="1" t="s">
        <v>117</v>
      </c>
      <c r="I4" s="1" t="s">
        <v>121</v>
      </c>
      <c r="J4" s="1" t="s">
        <v>119</v>
      </c>
      <c r="K4" s="1" t="s">
        <v>121</v>
      </c>
      <c r="L4" s="1" t="s">
        <v>121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132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17429596703</v>
      </c>
      <c r="B5" s="1" t="s">
        <v>113</v>
      </c>
      <c r="C5" s="1" t="s">
        <v>133</v>
      </c>
      <c r="D5" s="1" t="s">
        <v>134</v>
      </c>
      <c r="E5" s="1" t="s">
        <v>81</v>
      </c>
      <c r="F5" s="1" t="s">
        <v>113</v>
      </c>
      <c r="G5" s="1" t="s">
        <v>116</v>
      </c>
      <c r="H5" s="1" t="s">
        <v>117</v>
      </c>
      <c r="I5" s="1" t="s">
        <v>135</v>
      </c>
      <c r="J5" s="1" t="s">
        <v>119</v>
      </c>
      <c r="K5" s="1" t="s">
        <v>135</v>
      </c>
      <c r="L5" s="1" t="s">
        <v>135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136</v>
      </c>
      <c r="R5" s="1" t="s">
        <v>124</v>
      </c>
      <c r="S5" s="1" t="s">
        <v>125</v>
      </c>
      <c r="T5" s="1" t="s">
        <v>126</v>
      </c>
    </row>
    <row r="6" s="1" customFormat="1" spans="1:20">
      <c r="A6" s="3">
        <v>17429339162</v>
      </c>
      <c r="B6" s="1" t="s">
        <v>113</v>
      </c>
      <c r="C6" s="1" t="s">
        <v>137</v>
      </c>
      <c r="D6" s="1" t="s">
        <v>138</v>
      </c>
      <c r="E6" s="1" t="s">
        <v>76</v>
      </c>
      <c r="F6" s="1" t="s">
        <v>113</v>
      </c>
      <c r="G6" s="1" t="s">
        <v>116</v>
      </c>
      <c r="H6" s="1" t="s">
        <v>117</v>
      </c>
      <c r="I6" s="1" t="s">
        <v>139</v>
      </c>
      <c r="J6" s="1" t="s">
        <v>119</v>
      </c>
      <c r="K6" s="1" t="s">
        <v>139</v>
      </c>
      <c r="L6" s="1" t="s">
        <v>139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140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17420170649</v>
      </c>
      <c r="B7" s="1" t="s">
        <v>141</v>
      </c>
      <c r="C7" s="1" t="s">
        <v>142</v>
      </c>
      <c r="D7" s="1" t="s">
        <v>143</v>
      </c>
      <c r="E7" s="1" t="s">
        <v>67</v>
      </c>
      <c r="F7" s="1" t="s">
        <v>141</v>
      </c>
      <c r="G7" s="1" t="s">
        <v>116</v>
      </c>
      <c r="H7" s="1" t="s">
        <v>117</v>
      </c>
      <c r="I7" s="1" t="s">
        <v>144</v>
      </c>
      <c r="J7" s="1" t="s">
        <v>119</v>
      </c>
      <c r="K7" s="1" t="s">
        <v>144</v>
      </c>
      <c r="L7" s="1" t="s">
        <v>144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145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17420161791</v>
      </c>
      <c r="B8" s="1" t="s">
        <v>141</v>
      </c>
      <c r="C8" s="1" t="s">
        <v>146</v>
      </c>
      <c r="D8" s="1" t="s">
        <v>147</v>
      </c>
      <c r="E8" s="1" t="s">
        <v>64</v>
      </c>
      <c r="F8" s="1" t="s">
        <v>141</v>
      </c>
      <c r="G8" s="1" t="s">
        <v>116</v>
      </c>
      <c r="H8" s="1" t="s">
        <v>117</v>
      </c>
      <c r="I8" s="1" t="s">
        <v>148</v>
      </c>
      <c r="J8" s="1" t="s">
        <v>119</v>
      </c>
      <c r="K8" s="1" t="s">
        <v>148</v>
      </c>
      <c r="L8" s="1" t="s">
        <v>148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149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17414778513</v>
      </c>
      <c r="B9" s="1" t="s">
        <v>150</v>
      </c>
      <c r="C9" s="1" t="s">
        <v>151</v>
      </c>
      <c r="D9" s="1" t="s">
        <v>152</v>
      </c>
      <c r="E9" s="1" t="s">
        <v>59</v>
      </c>
      <c r="F9" s="1" t="s">
        <v>150</v>
      </c>
      <c r="G9" s="1" t="s">
        <v>116</v>
      </c>
      <c r="H9" s="1" t="s">
        <v>117</v>
      </c>
      <c r="I9" s="1" t="s">
        <v>153</v>
      </c>
      <c r="J9" s="1" t="s">
        <v>119</v>
      </c>
      <c r="K9" s="1" t="s">
        <v>153</v>
      </c>
      <c r="L9" s="1" t="s">
        <v>153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154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17414520658</v>
      </c>
      <c r="B10" s="1" t="s">
        <v>150</v>
      </c>
      <c r="C10" s="1" t="s">
        <v>155</v>
      </c>
      <c r="D10" s="1" t="s">
        <v>156</v>
      </c>
      <c r="E10" s="1" t="s">
        <v>55</v>
      </c>
      <c r="F10" s="1" t="s">
        <v>150</v>
      </c>
      <c r="G10" s="1" t="s">
        <v>116</v>
      </c>
      <c r="H10" s="1" t="s">
        <v>117</v>
      </c>
      <c r="I10" s="1" t="s">
        <v>157</v>
      </c>
      <c r="J10" s="1" t="s">
        <v>119</v>
      </c>
      <c r="K10" s="1" t="s">
        <v>157</v>
      </c>
      <c r="L10" s="1" t="s">
        <v>158</v>
      </c>
      <c r="M10" s="1" t="s">
        <v>159</v>
      </c>
      <c r="N10" s="1" t="s">
        <v>159</v>
      </c>
      <c r="O10" s="1" t="s">
        <v>121</v>
      </c>
      <c r="P10" s="1" t="s">
        <v>122</v>
      </c>
      <c r="Q10" s="1" t="s">
        <v>160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17410831065</v>
      </c>
      <c r="B11" s="1" t="s">
        <v>150</v>
      </c>
      <c r="C11" s="1" t="s">
        <v>161</v>
      </c>
      <c r="D11" s="1" t="s">
        <v>162</v>
      </c>
      <c r="E11" s="1" t="s">
        <v>50</v>
      </c>
      <c r="F11" s="1" t="s">
        <v>150</v>
      </c>
      <c r="G11" s="1" t="s">
        <v>116</v>
      </c>
      <c r="H11" s="1" t="s">
        <v>117</v>
      </c>
      <c r="I11" s="1" t="s">
        <v>163</v>
      </c>
      <c r="J11" s="1" t="s">
        <v>119</v>
      </c>
      <c r="K11" s="1" t="s">
        <v>163</v>
      </c>
      <c r="L11" s="1" t="s">
        <v>163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164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17410462633</v>
      </c>
      <c r="B12" s="1" t="s">
        <v>150</v>
      </c>
      <c r="C12" s="1" t="s">
        <v>165</v>
      </c>
      <c r="D12" s="1" t="s">
        <v>166</v>
      </c>
      <c r="E12" s="1" t="s">
        <v>45</v>
      </c>
      <c r="F12" s="1" t="s">
        <v>150</v>
      </c>
      <c r="G12" s="1" t="s">
        <v>116</v>
      </c>
      <c r="H12" s="1" t="s">
        <v>117</v>
      </c>
      <c r="I12" s="1" t="s">
        <v>167</v>
      </c>
      <c r="J12" s="1" t="s">
        <v>119</v>
      </c>
      <c r="K12" s="1" t="s">
        <v>167</v>
      </c>
      <c r="L12" s="1" t="s">
        <v>167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168</v>
      </c>
      <c r="R12" s="1" t="s">
        <v>124</v>
      </c>
      <c r="S12" s="1" t="s">
        <v>125</v>
      </c>
      <c r="T12" s="1" t="s">
        <v>126</v>
      </c>
    </row>
    <row r="13" s="1" customFormat="1" spans="1:20">
      <c r="A13" s="3">
        <v>17385073005</v>
      </c>
      <c r="B13" s="1" t="s">
        <v>169</v>
      </c>
      <c r="C13" s="1" t="s">
        <v>170</v>
      </c>
      <c r="D13" s="1" t="s">
        <v>171</v>
      </c>
      <c r="E13" s="1" t="s">
        <v>40</v>
      </c>
      <c r="F13" s="1" t="s">
        <v>150</v>
      </c>
      <c r="G13" s="1" t="s">
        <v>116</v>
      </c>
      <c r="H13" s="1" t="s">
        <v>117</v>
      </c>
      <c r="I13" s="1" t="s">
        <v>172</v>
      </c>
      <c r="J13" s="1" t="s">
        <v>119</v>
      </c>
      <c r="K13" s="1" t="s">
        <v>172</v>
      </c>
      <c r="L13" s="1" t="s">
        <v>172</v>
      </c>
      <c r="M13" s="1" t="s">
        <v>120</v>
      </c>
      <c r="N13" s="1" t="s">
        <v>120</v>
      </c>
      <c r="O13" s="1" t="s">
        <v>121</v>
      </c>
      <c r="P13" s="1" t="s">
        <v>122</v>
      </c>
      <c r="Q13" s="1" t="s">
        <v>173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17325350056</v>
      </c>
      <c r="B14" s="1" t="s">
        <v>174</v>
      </c>
      <c r="C14" s="1" t="s">
        <v>175</v>
      </c>
      <c r="D14" s="1" t="s">
        <v>176</v>
      </c>
      <c r="E14" s="1" t="s">
        <v>31</v>
      </c>
      <c r="F14" s="1" t="s">
        <v>174</v>
      </c>
      <c r="G14" s="1" t="s">
        <v>116</v>
      </c>
      <c r="H14" s="1" t="s">
        <v>117</v>
      </c>
      <c r="I14" s="1" t="s">
        <v>177</v>
      </c>
      <c r="J14" s="1" t="s">
        <v>119</v>
      </c>
      <c r="K14" s="1" t="s">
        <v>177</v>
      </c>
      <c r="L14" s="1" t="s">
        <v>177</v>
      </c>
      <c r="M14" s="1" t="s">
        <v>120</v>
      </c>
      <c r="N14" s="1" t="s">
        <v>120</v>
      </c>
      <c r="O14" s="1" t="s">
        <v>121</v>
      </c>
      <c r="P14" s="1" t="s">
        <v>122</v>
      </c>
      <c r="Q14" s="1" t="s">
        <v>178</v>
      </c>
      <c r="R14" s="1" t="s">
        <v>124</v>
      </c>
      <c r="S14" s="1" t="s">
        <v>125</v>
      </c>
      <c r="T14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2022-02-24T01:55:24Z</dcterms:created>
  <dcterms:modified xsi:type="dcterms:W3CDTF">2022-02-24T01:59:33Z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B52943F9500D4E9EBE143DD8094B5DB8</vt:lpwstr>
  </property>
  <property fmtid="{D5CDD505-2E9C-101B-9397-08002B2CF9AE}" pid="3" name="KSOProductBuildVer">
    <vt:lpwstr>2052-11.1.0.11365</vt:lpwstr>
  </property>
</Properties>
</file>