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tabRatio="500" activeTab="2"/>
  </bookViews>
  <sheets>
    <sheet name="billdetail" sheetId="1" r:id="rId1"/>
    <sheet name="otherdetail" sheetId="2" r:id="rId2"/>
    <sheet name="对账" sheetId="3" r:id="rId3"/>
    <sheet name="HOP" sheetId="4" r:id="rId4"/>
  </sheets>
  <definedNames>
    <definedName name="_xlnm._FilterDatabase" localSheetId="2" hidden="1">对账!$A$1:$J$59</definedName>
  </definedNames>
  <calcPr calcId="144525" concurrentCalc="0"/>
</workbook>
</file>

<file path=xl/sharedStrings.xml><?xml version="1.0" encoding="utf-8"?>
<sst xmlns="http://schemas.openxmlformats.org/spreadsheetml/2006/main" count="1635" uniqueCount="354">
  <si>
    <t>同程旅行对账单
(账期：20220214-20220220)</t>
  </si>
  <si>
    <t>应付房费总金额</t>
  </si>
  <si>
    <t>应付罚金总金额</t>
  </si>
  <si>
    <t>调整项</t>
  </si>
  <si>
    <t>币种</t>
  </si>
  <si>
    <t>应付合计</t>
  </si>
  <si>
    <t>13705.50</t>
  </si>
  <si>
    <t>0.00</t>
  </si>
  <si>
    <t>-49.52</t>
  </si>
  <si>
    <t>CNY</t>
  </si>
  <si>
    <t>13655.98</t>
  </si>
  <si>
    <t>大理古城酒店漫心府</t>
  </si>
  <si>
    <t/>
  </si>
  <si>
    <t>小计:1305.00</t>
  </si>
  <si>
    <t>代收代付业务</t>
  </si>
  <si>
    <t>订单号</t>
  </si>
  <si>
    <t>确认号</t>
  </si>
  <si>
    <t>客人姓名</t>
  </si>
  <si>
    <t>房型</t>
  </si>
  <si>
    <t>入住日期</t>
  </si>
  <si>
    <t>离店日期</t>
  </si>
  <si>
    <t>间夜</t>
  </si>
  <si>
    <t>原始卖价</t>
  </si>
  <si>
    <t>协议结算价</t>
  </si>
  <si>
    <t>应付房费</t>
  </si>
  <si>
    <t>1323626975</t>
  </si>
  <si>
    <t>刘尧</t>
  </si>
  <si>
    <t>大床房</t>
  </si>
  <si>
    <t>2022/02/13</t>
  </si>
  <si>
    <t>2022/02/14</t>
  </si>
  <si>
    <t>1.00</t>
  </si>
  <si>
    <t>333.00</t>
  </si>
  <si>
    <t>1326798941</t>
  </si>
  <si>
    <t>2022/02/15</t>
  </si>
  <si>
    <t>326.00</t>
  </si>
  <si>
    <t>1330533360</t>
  </si>
  <si>
    <t>周艳</t>
  </si>
  <si>
    <t>2022/02/17</t>
  </si>
  <si>
    <t>2022/02/18</t>
  </si>
  <si>
    <t>324.00</t>
  </si>
  <si>
    <t>1332856391</t>
  </si>
  <si>
    <t>李燕平</t>
  </si>
  <si>
    <t>雅致标准房</t>
  </si>
  <si>
    <t>2022/02/19</t>
  </si>
  <si>
    <t>2022/02/20</t>
  </si>
  <si>
    <t>322.00</t>
  </si>
  <si>
    <t>和平热龙温泉度假村</t>
  </si>
  <si>
    <t>小计:550.00</t>
  </si>
  <si>
    <t>1331772338</t>
  </si>
  <si>
    <t>王菊兰</t>
  </si>
  <si>
    <t>南湖东岸河景别墅（标双）</t>
  </si>
  <si>
    <t>550.00</t>
  </si>
  <si>
    <t>贵阳溪山里酒店</t>
  </si>
  <si>
    <t>小计:352.00</t>
  </si>
  <si>
    <t>1327852139</t>
  </si>
  <si>
    <t>177501</t>
  </si>
  <si>
    <t>赵雪研</t>
  </si>
  <si>
    <t>高级精致房</t>
  </si>
  <si>
    <t>2022/02/16</t>
  </si>
  <si>
    <t>352.00</t>
  </si>
  <si>
    <t>维也纳国际酒店(肇庆七星岩星湖景区店)</t>
  </si>
  <si>
    <t>小计:328.00</t>
  </si>
  <si>
    <t>1331381735</t>
  </si>
  <si>
    <t>倪炜杰</t>
  </si>
  <si>
    <t>园景大床房</t>
  </si>
  <si>
    <t>328.00</t>
  </si>
  <si>
    <t>仰云三生纪公寓(广州动物园黄花岗地铁站店)</t>
  </si>
  <si>
    <t>小计:977.63</t>
  </si>
  <si>
    <t>1325627267</t>
  </si>
  <si>
    <t>田訾伟</t>
  </si>
  <si>
    <t>经典雅逸大床房</t>
  </si>
  <si>
    <t>168.81</t>
  </si>
  <si>
    <t>1321075483</t>
  </si>
  <si>
    <t>高星</t>
  </si>
  <si>
    <t>2.00</t>
  </si>
  <si>
    <t>315.20</t>
  </si>
  <si>
    <t>1324954745</t>
  </si>
  <si>
    <t>李文斌</t>
  </si>
  <si>
    <t>337.62</t>
  </si>
  <si>
    <t>1329530306</t>
  </si>
  <si>
    <t>王亮芳</t>
  </si>
  <si>
    <t>素逸大床房</t>
  </si>
  <si>
    <t>156.00</t>
  </si>
  <si>
    <t>椰风金隆酒店(琼海银海路旗舰店)</t>
  </si>
  <si>
    <t>小计:246.00</t>
  </si>
  <si>
    <t>1325905955</t>
  </si>
  <si>
    <t>相保侠</t>
  </si>
  <si>
    <t>豪华大床房</t>
  </si>
  <si>
    <t>246.00</t>
  </si>
  <si>
    <t>英德石头酒店</t>
  </si>
  <si>
    <t>小计:3369.44</t>
  </si>
  <si>
    <t>1325914797</t>
  </si>
  <si>
    <t>艾桂兵</t>
  </si>
  <si>
    <t>湖景双人房</t>
  </si>
  <si>
    <t>219.32</t>
  </si>
  <si>
    <t>1325915533</t>
  </si>
  <si>
    <t>湖景大床房</t>
  </si>
  <si>
    <t>1323557058</t>
  </si>
  <si>
    <t>李小康</t>
  </si>
  <si>
    <t>1327072831</t>
  </si>
  <si>
    <t>226.54</t>
  </si>
  <si>
    <t>1327268839</t>
  </si>
  <si>
    <t>何勋平</t>
  </si>
  <si>
    <t>1327275686</t>
  </si>
  <si>
    <t>钟瑞清</t>
  </si>
  <si>
    <t>1328230123</t>
  </si>
  <si>
    <t>张开河</t>
  </si>
  <si>
    <t>独栋私家泡池大床房</t>
  </si>
  <si>
    <t>395.75</t>
  </si>
  <si>
    <t>1329325024</t>
  </si>
  <si>
    <t>吴彬</t>
  </si>
  <si>
    <t>1293330870</t>
  </si>
  <si>
    <t>廖燕芬</t>
  </si>
  <si>
    <t>391.53</t>
  </si>
  <si>
    <t>1330708489</t>
  </si>
  <si>
    <t>李佳宸</t>
  </si>
  <si>
    <t>791.50</t>
  </si>
  <si>
    <t>1332416403</t>
  </si>
  <si>
    <t>伍柏恺</t>
  </si>
  <si>
    <t>园景双人房</t>
  </si>
  <si>
    <t>广州知祥酒店公寓</t>
  </si>
  <si>
    <t>小计:1863.23</t>
  </si>
  <si>
    <t>1329442991</t>
  </si>
  <si>
    <t>A1307</t>
  </si>
  <si>
    <t>周华</t>
  </si>
  <si>
    <t>标准大床房</t>
  </si>
  <si>
    <t>136.00</t>
  </si>
  <si>
    <t>1329559974</t>
  </si>
  <si>
    <t>肖国红</t>
  </si>
  <si>
    <t>标准双床房</t>
  </si>
  <si>
    <t>138.41</t>
  </si>
  <si>
    <t>1330266060</t>
  </si>
  <si>
    <t>王义铭</t>
  </si>
  <si>
    <t>142.41</t>
  </si>
  <si>
    <t>1330354462</t>
  </si>
  <si>
    <t>张首波</t>
  </si>
  <si>
    <t>1329304581</t>
  </si>
  <si>
    <t>A1205</t>
  </si>
  <si>
    <t>段小武</t>
  </si>
  <si>
    <t>3.00</t>
  </si>
  <si>
    <t>408.00</t>
  </si>
  <si>
    <t>1331414928</t>
  </si>
  <si>
    <t>胡鹏</t>
  </si>
  <si>
    <t>152.00</t>
  </si>
  <si>
    <t>1331622108</t>
  </si>
  <si>
    <t>A1318</t>
  </si>
  <si>
    <t>卢华</t>
  </si>
  <si>
    <t>1329604547</t>
  </si>
  <si>
    <t>A1308</t>
  </si>
  <si>
    <t>吴冬梅</t>
  </si>
  <si>
    <t>1331042889</t>
  </si>
  <si>
    <t>胡丹</t>
  </si>
  <si>
    <t>1332680027</t>
  </si>
  <si>
    <t>A1420</t>
  </si>
  <si>
    <t>黄麒伦</t>
  </si>
  <si>
    <t>1332855995</t>
  </si>
  <si>
    <t>已入住</t>
  </si>
  <si>
    <t>李章勇李章寻</t>
  </si>
  <si>
    <t>舟山新海景大酒店</t>
  </si>
  <si>
    <t>小计:260.00</t>
  </si>
  <si>
    <t>1332617058</t>
  </si>
  <si>
    <t>曾维庚</t>
  </si>
  <si>
    <t>商务双床房</t>
  </si>
  <si>
    <t>130.00</t>
  </si>
  <si>
    <t>1332723725</t>
  </si>
  <si>
    <t>董超</t>
  </si>
  <si>
    <t>宜尚酒店(佛山西樵山景区樵岭广场店)</t>
  </si>
  <si>
    <t>小计:947.00</t>
  </si>
  <si>
    <t>1325932182</t>
  </si>
  <si>
    <t>马书旺</t>
  </si>
  <si>
    <t>宜品大床房</t>
  </si>
  <si>
    <t>195.00</t>
  </si>
  <si>
    <t>1328247225</t>
  </si>
  <si>
    <t>杨升</t>
  </si>
  <si>
    <t>1329107062</t>
  </si>
  <si>
    <t>尹旭</t>
  </si>
  <si>
    <t>宜馨大床房</t>
  </si>
  <si>
    <t>181.00</t>
  </si>
  <si>
    <t>1329297102</t>
  </si>
  <si>
    <t>聂勇</t>
  </si>
  <si>
    <t>1330373852</t>
  </si>
  <si>
    <t>张结娣</t>
  </si>
  <si>
    <t>格林豪泰酒店(东至丽山秀水店)</t>
  </si>
  <si>
    <t>小计:140.00</t>
  </si>
  <si>
    <t>1330551894</t>
  </si>
  <si>
    <t>胡根元</t>
  </si>
  <si>
    <t>1.8m商务大床房</t>
  </si>
  <si>
    <t>140.00</t>
  </si>
  <si>
    <t>合作诺桑洲际酒店</t>
  </si>
  <si>
    <t>小计:3216.00</t>
  </si>
  <si>
    <t>1325632786</t>
  </si>
  <si>
    <t>周拉加</t>
  </si>
  <si>
    <t>商务标间</t>
  </si>
  <si>
    <t>268.00</t>
  </si>
  <si>
    <t>1324588520</t>
  </si>
  <si>
    <t>刘海军</t>
  </si>
  <si>
    <t>商务大床房</t>
  </si>
  <si>
    <t>1326952399</t>
  </si>
  <si>
    <t>久美智化</t>
  </si>
  <si>
    <t>1327918531</t>
  </si>
  <si>
    <t>王晓安</t>
  </si>
  <si>
    <t>1329302087</t>
  </si>
  <si>
    <t>1329383219</t>
  </si>
  <si>
    <t>拉毛加</t>
  </si>
  <si>
    <t>1330288608</t>
  </si>
  <si>
    <t>赵志坤</t>
  </si>
  <si>
    <t>1330653726</t>
  </si>
  <si>
    <t>蒋琦</t>
  </si>
  <si>
    <t>1330684225</t>
  </si>
  <si>
    <t>1330685976</t>
  </si>
  <si>
    <t>王刚</t>
  </si>
  <si>
    <t>1331594096</t>
  </si>
  <si>
    <t>加华洛珠</t>
  </si>
  <si>
    <t>1332928737</t>
  </si>
  <si>
    <t>旦正吉</t>
  </si>
  <si>
    <t>ES成享国际公寓(佛山金融高新区地铁站)</t>
  </si>
  <si>
    <t>小计:151.20</t>
  </si>
  <si>
    <t>1330742006</t>
  </si>
  <si>
    <t>欧炎杰</t>
  </si>
  <si>
    <t>豪华双床房</t>
  </si>
  <si>
    <t>151.20</t>
  </si>
  <si>
    <t>其他应收/应付</t>
  </si>
  <si>
    <t>金额</t>
  </si>
  <si>
    <t>调整原因</t>
  </si>
  <si>
    <t>57.48</t>
  </si>
  <si>
    <t>1302540224</t>
  </si>
  <si>
    <t>罚金</t>
  </si>
  <si>
    <t>33.00</t>
  </si>
  <si>
    <t>1302538589</t>
  </si>
  <si>
    <t>-140.00</t>
  </si>
  <si>
    <t>1323441967</t>
  </si>
  <si>
    <t>调整1323441967,客人来电告知酒店已经付费入住申请取消订单，联系酒店张女士同意取消不扣款</t>
  </si>
  <si>
    <t>，</t>
  </si>
  <si>
    <t>202202151039310020</t>
  </si>
  <si>
    <t>202202131207270022</t>
  </si>
  <si>
    <t>202202091304550021</t>
  </si>
  <si>
    <t>202202122215410020</t>
  </si>
  <si>
    <t>202202162139470021</t>
  </si>
  <si>
    <t>202202161950160021</t>
  </si>
  <si>
    <t>202202162219430021</t>
  </si>
  <si>
    <t>202202171309180022</t>
  </si>
  <si>
    <t>202202171453340025</t>
  </si>
  <si>
    <t>202202161657380021</t>
  </si>
  <si>
    <t>202202181303360022</t>
  </si>
  <si>
    <t>202202181734420020</t>
  </si>
  <si>
    <t>202202162313100021</t>
  </si>
  <si>
    <t>202202180800220025</t>
  </si>
  <si>
    <t>202202191538450022</t>
  </si>
  <si>
    <t>202202191913150020</t>
  </si>
  <si>
    <t>202202131218110022</t>
  </si>
  <si>
    <t>202202121428220022</t>
  </si>
  <si>
    <t>202202141552520020</t>
  </si>
  <si>
    <t>202202151315130020</t>
  </si>
  <si>
    <t>202202161659380021</t>
  </si>
  <si>
    <t>202202161840030021</t>
  </si>
  <si>
    <t>202202171340290022</t>
  </si>
  <si>
    <t>202202172109190021</t>
  </si>
  <si>
    <t>202202172147410021</t>
  </si>
  <si>
    <t>202202172149230021</t>
  </si>
  <si>
    <t>202202181703370020</t>
  </si>
  <si>
    <t>202202192113170020</t>
  </si>
  <si>
    <t>202202172302030021</t>
  </si>
  <si>
    <t>直采</t>
  </si>
  <si>
    <t>2.25 可退</t>
  </si>
  <si>
    <t>A220225170524481</t>
  </si>
  <si>
    <t>房集：i220222171306 6560.06元</t>
  </si>
  <si>
    <t>总计：13655.98元</t>
  </si>
  <si>
    <t>渠道单号</t>
  </si>
  <si>
    <t>下单日期</t>
  </si>
  <si>
    <t>单号</t>
  </si>
  <si>
    <t>酒店名称</t>
  </si>
  <si>
    <t>入住人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</si>
  <si>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</si>
  <si>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</si>
  <si>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</si>
  <si>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</si>
  <si>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</si>
  <si>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</si>
  <si>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</si>
  <si>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</si>
  <si>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</si>
  <si>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</si>
  <si>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</si>
  <si>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</si>
  <si>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</si>
  <si>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2022-02-19</t>
  </si>
  <si>
    <t>2425314</t>
  </si>
  <si>
    <t>2022-02-20</t>
  </si>
  <si>
    <t>退房日周结</t>
  </si>
  <si>
    <t>RMB</t>
  </si>
  <si>
    <t>0</t>
  </si>
  <si>
    <t>同程艺龙国内酒店EBK</t>
  </si>
  <si>
    <t>2022-02-19 19:20:53</t>
  </si>
  <si>
    <t>否</t>
  </si>
  <si>
    <t>广州汇登信息科技有限公司</t>
  </si>
  <si>
    <t>2424775</t>
  </si>
  <si>
    <t>2022-02-19 16:39:15</t>
  </si>
  <si>
    <t>2424526</t>
  </si>
  <si>
    <t>2022-02-19 14:16:05</t>
  </si>
  <si>
    <t>2424038</t>
  </si>
  <si>
    <t>英德英石园石头酒店</t>
  </si>
  <si>
    <t>2022-02-19 10:10:20</t>
  </si>
  <si>
    <t>2022-02-18</t>
  </si>
  <si>
    <t>2423336</t>
  </si>
  <si>
    <t>2022-02-18 20:38:06</t>
  </si>
  <si>
    <t>2422121</t>
  </si>
  <si>
    <t>2022-02-18 12:37:19</t>
  </si>
  <si>
    <t>2022-02-17</t>
  </si>
  <si>
    <t>2421376</t>
  </si>
  <si>
    <t>2022-02-17 22:21:54</t>
  </si>
  <si>
    <t>2420827</t>
  </si>
  <si>
    <t>2022-02-17 19:07:22</t>
  </si>
  <si>
    <t>2420755</t>
  </si>
  <si>
    <t>2022-02-17 18:40:37</t>
  </si>
  <si>
    <t>2420486</t>
  </si>
  <si>
    <t>2022-02-17 15:24:02</t>
  </si>
  <si>
    <t>2022-02-16</t>
  </si>
  <si>
    <t>2420009</t>
  </si>
  <si>
    <t>2022-02-16 17:22:32</t>
  </si>
  <si>
    <t>2419994</t>
  </si>
  <si>
    <t>2022-02-16 16:55:38</t>
  </si>
  <si>
    <t>2419880</t>
  </si>
  <si>
    <t>2022-02-16 12:58:45</t>
  </si>
  <si>
    <t>2022-02-15</t>
  </si>
  <si>
    <t>2419617</t>
  </si>
  <si>
    <t>2022-02-15 18:58:31</t>
  </si>
  <si>
    <t>2419602</t>
  </si>
  <si>
    <t>2022-02-15 18:31:48</t>
  </si>
  <si>
    <t>2022-02-14</t>
  </si>
  <si>
    <t>2419322</t>
  </si>
  <si>
    <t>2022-02-14 22:37:27</t>
  </si>
  <si>
    <t>2419321</t>
  </si>
  <si>
    <t>2022-02-14 22:37:31</t>
  </si>
  <si>
    <t>2419234</t>
  </si>
  <si>
    <t>2022-02-14 18:24:28</t>
  </si>
  <si>
    <t>2419115</t>
  </si>
  <si>
    <t>2022-02-14 13:00:28</t>
  </si>
  <si>
    <t>2022-02-13</t>
  </si>
  <si>
    <t>2418796</t>
  </si>
  <si>
    <t>2022-02-13 18:43:02</t>
  </si>
  <si>
    <t>2418789</t>
  </si>
  <si>
    <t>2022-02-13 18:08:23</t>
  </si>
  <si>
    <t>2418788</t>
  </si>
  <si>
    <t>2022-02-13 18:08:12</t>
  </si>
  <si>
    <t>2418786</t>
  </si>
  <si>
    <t>2022-02-13 18:04:54</t>
  </si>
  <si>
    <t>2022-02-11</t>
  </si>
  <si>
    <t>2417814</t>
  </si>
  <si>
    <t>2022-02-11 18:29:50</t>
  </si>
  <si>
    <t>2417750</t>
  </si>
  <si>
    <t>2022-02-11 17:01:50</t>
  </si>
  <si>
    <t>2022-01-16</t>
  </si>
  <si>
    <t>2393951</t>
  </si>
  <si>
    <t>2022-01-16 10:13:29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</si>
</sst>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4">
    <font>
      <sz val="12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30"/>
      <name val="Calibri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7" fillId="0" borderId="0" applyFon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9" fillId="10" borderId="2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18" borderId="3" applyNumberFormat="0" applyFont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20" fillId="20" borderId="5" applyNumberFormat="0" applyAlignment="0" applyProtection="0">
      <alignment vertical="center"/>
    </xf>
    <xf numFmtId="0" fontId="18" fillId="20" borderId="2" applyNumberFormat="0" applyAlignment="0" applyProtection="0">
      <alignment vertical="center"/>
    </xf>
    <xf numFmtId="0" fontId="21" fillId="26" borderId="7" applyNumberFormat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</cellStyleXfs>
  <cellXfs count="7">
    <xf numFmtId="0" fontId="0" fillId="0" borderId="0" xfId="0"/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0" fillId="2" borderId="1" xfId="0" applyFill="1" applyBorder="1"/>
    <xf numFmtId="0" fontId="0" fillId="0" borderId="0" xfId="0" applyNumberFormat="1"/>
    <xf numFmtId="0" fontId="0" fillId="0" borderId="1" xfId="0" applyBorder="1"/>
    <xf numFmtId="0" fontId="3" fillId="0" borderId="0" xfId="0" applyFont="1"/>
    <xf numFmtId="0" fontId="0" fillId="0" borderId="0" xfId="0" quotePrefix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L96"/>
  <sheetViews>
    <sheetView workbookViewId="0">
      <selection activeCell="F6" sqref="F6"/>
    </sheetView>
  </sheetViews>
  <sheetFormatPr defaultColWidth="11" defaultRowHeight="14.25"/>
  <sheetData>
    <row r="1" ht="39" spans="2:2">
      <c r="B1" s="6" t="s">
        <v>0</v>
      </c>
    </row>
    <row r="5" spans="2:6"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</row>
    <row r="6" spans="2:6">
      <c r="B6" s="5" t="s">
        <v>6</v>
      </c>
      <c r="C6" s="5" t="s">
        <v>7</v>
      </c>
      <c r="D6" s="5" t="s">
        <v>8</v>
      </c>
      <c r="E6" s="5" t="s">
        <v>9</v>
      </c>
      <c r="F6" s="5" t="s">
        <v>10</v>
      </c>
    </row>
    <row r="10" spans="2:12">
      <c r="B10" s="3" t="s">
        <v>11</v>
      </c>
      <c r="C10" s="3" t="s">
        <v>12</v>
      </c>
      <c r="D10" s="3" t="s">
        <v>12</v>
      </c>
      <c r="E10" s="3" t="s">
        <v>12</v>
      </c>
      <c r="F10" s="3" t="s">
        <v>13</v>
      </c>
      <c r="G10" s="3" t="s">
        <v>12</v>
      </c>
      <c r="H10" s="3" t="s">
        <v>12</v>
      </c>
      <c r="I10" s="3" t="s">
        <v>12</v>
      </c>
      <c r="J10" s="3" t="s">
        <v>12</v>
      </c>
      <c r="K10" s="3" t="s">
        <v>12</v>
      </c>
      <c r="L10" s="3" t="s">
        <v>12</v>
      </c>
    </row>
    <row r="11" spans="2:12">
      <c r="B11" s="3" t="s">
        <v>14</v>
      </c>
      <c r="C11" s="3" t="s">
        <v>15</v>
      </c>
      <c r="D11" s="3" t="s">
        <v>16</v>
      </c>
      <c r="E11" s="3" t="s">
        <v>17</v>
      </c>
      <c r="F11" s="3" t="s">
        <v>18</v>
      </c>
      <c r="G11" s="3" t="s">
        <v>19</v>
      </c>
      <c r="H11" s="3" t="s">
        <v>20</v>
      </c>
      <c r="I11" s="3" t="s">
        <v>21</v>
      </c>
      <c r="J11" s="3" t="s">
        <v>4</v>
      </c>
      <c r="K11" s="3" t="s">
        <v>22</v>
      </c>
      <c r="L11" s="3" t="s">
        <v>23</v>
      </c>
    </row>
    <row r="12" spans="2:12">
      <c r="B12" t="s">
        <v>24</v>
      </c>
      <c r="C12" t="s">
        <v>25</v>
      </c>
      <c r="D12" t="s">
        <v>12</v>
      </c>
      <c r="E12" t="s">
        <v>26</v>
      </c>
      <c r="F12" t="s">
        <v>27</v>
      </c>
      <c r="G12" t="s">
        <v>28</v>
      </c>
      <c r="H12" t="s">
        <v>29</v>
      </c>
      <c r="I12" t="s">
        <v>30</v>
      </c>
      <c r="J12" t="s">
        <v>9</v>
      </c>
      <c r="K12" t="s">
        <v>12</v>
      </c>
      <c r="L12" t="s">
        <v>31</v>
      </c>
    </row>
    <row r="13" spans="2:12">
      <c r="B13" t="s">
        <v>24</v>
      </c>
      <c r="C13" t="s">
        <v>32</v>
      </c>
      <c r="D13" t="s">
        <v>12</v>
      </c>
      <c r="E13" t="s">
        <v>26</v>
      </c>
      <c r="F13" t="s">
        <v>27</v>
      </c>
      <c r="G13" t="s">
        <v>29</v>
      </c>
      <c r="H13" t="s">
        <v>33</v>
      </c>
      <c r="I13" t="s">
        <v>30</v>
      </c>
      <c r="J13" t="s">
        <v>9</v>
      </c>
      <c r="K13" t="s">
        <v>12</v>
      </c>
      <c r="L13" t="s">
        <v>34</v>
      </c>
    </row>
    <row r="14" spans="2:12">
      <c r="B14" t="s">
        <v>24</v>
      </c>
      <c r="C14" t="s">
        <v>35</v>
      </c>
      <c r="D14" t="s">
        <v>12</v>
      </c>
      <c r="E14" t="s">
        <v>36</v>
      </c>
      <c r="F14" t="s">
        <v>27</v>
      </c>
      <c r="G14" t="s">
        <v>37</v>
      </c>
      <c r="H14" t="s">
        <v>38</v>
      </c>
      <c r="I14" t="s">
        <v>30</v>
      </c>
      <c r="J14" t="s">
        <v>9</v>
      </c>
      <c r="K14" t="s">
        <v>12</v>
      </c>
      <c r="L14" t="s">
        <v>39</v>
      </c>
    </row>
    <row r="15" spans="2:12">
      <c r="B15" t="s">
        <v>24</v>
      </c>
      <c r="C15" t="s">
        <v>40</v>
      </c>
      <c r="D15" t="s">
        <v>12</v>
      </c>
      <c r="E15" t="s">
        <v>41</v>
      </c>
      <c r="F15" t="s">
        <v>42</v>
      </c>
      <c r="G15" t="s">
        <v>43</v>
      </c>
      <c r="H15" t="s">
        <v>44</v>
      </c>
      <c r="I15" t="s">
        <v>30</v>
      </c>
      <c r="J15" t="s">
        <v>9</v>
      </c>
      <c r="K15" t="s">
        <v>12</v>
      </c>
      <c r="L15" t="s">
        <v>45</v>
      </c>
    </row>
    <row r="16" spans="2:12">
      <c r="B16" s="3" t="s">
        <v>46</v>
      </c>
      <c r="C16" s="3" t="s">
        <v>12</v>
      </c>
      <c r="D16" s="3" t="s">
        <v>12</v>
      </c>
      <c r="E16" s="3" t="s">
        <v>12</v>
      </c>
      <c r="F16" s="3" t="s">
        <v>47</v>
      </c>
      <c r="G16" s="3" t="s">
        <v>12</v>
      </c>
      <c r="H16" s="3" t="s">
        <v>12</v>
      </c>
      <c r="I16" s="3" t="s">
        <v>12</v>
      </c>
      <c r="J16" s="3" t="s">
        <v>12</v>
      </c>
      <c r="K16" s="3" t="s">
        <v>12</v>
      </c>
      <c r="L16" s="3" t="s">
        <v>12</v>
      </c>
    </row>
    <row r="17" spans="2:12">
      <c r="B17" s="3" t="s">
        <v>14</v>
      </c>
      <c r="C17" s="3" t="s">
        <v>15</v>
      </c>
      <c r="D17" s="3" t="s">
        <v>16</v>
      </c>
      <c r="E17" s="3" t="s">
        <v>17</v>
      </c>
      <c r="F17" s="3" t="s">
        <v>18</v>
      </c>
      <c r="G17" s="3" t="s">
        <v>19</v>
      </c>
      <c r="H17" s="3" t="s">
        <v>20</v>
      </c>
      <c r="I17" s="3" t="s">
        <v>21</v>
      </c>
      <c r="J17" s="3" t="s">
        <v>4</v>
      </c>
      <c r="K17" s="3" t="s">
        <v>22</v>
      </c>
      <c r="L17" s="3" t="s">
        <v>23</v>
      </c>
    </row>
    <row r="18" spans="2:12">
      <c r="B18" t="s">
        <v>24</v>
      </c>
      <c r="C18" t="s">
        <v>48</v>
      </c>
      <c r="D18" t="s">
        <v>12</v>
      </c>
      <c r="E18" t="s">
        <v>49</v>
      </c>
      <c r="F18" t="s">
        <v>50</v>
      </c>
      <c r="G18" t="s">
        <v>43</v>
      </c>
      <c r="H18" t="s">
        <v>44</v>
      </c>
      <c r="I18" t="s">
        <v>30</v>
      </c>
      <c r="J18" t="s">
        <v>9</v>
      </c>
      <c r="K18" t="s">
        <v>12</v>
      </c>
      <c r="L18" t="s">
        <v>51</v>
      </c>
    </row>
    <row r="19" spans="2:12">
      <c r="B19" s="3" t="s">
        <v>52</v>
      </c>
      <c r="C19" s="3" t="s">
        <v>12</v>
      </c>
      <c r="D19" s="3" t="s">
        <v>12</v>
      </c>
      <c r="E19" s="3" t="s">
        <v>12</v>
      </c>
      <c r="F19" s="3" t="s">
        <v>53</v>
      </c>
      <c r="G19" s="3" t="s">
        <v>12</v>
      </c>
      <c r="H19" s="3" t="s">
        <v>12</v>
      </c>
      <c r="I19" s="3" t="s">
        <v>12</v>
      </c>
      <c r="J19" s="3" t="s">
        <v>12</v>
      </c>
      <c r="K19" s="3" t="s">
        <v>12</v>
      </c>
      <c r="L19" s="3" t="s">
        <v>12</v>
      </c>
    </row>
    <row r="20" spans="2:12">
      <c r="B20" s="3" t="s">
        <v>14</v>
      </c>
      <c r="C20" s="3" t="s">
        <v>15</v>
      </c>
      <c r="D20" s="3" t="s">
        <v>16</v>
      </c>
      <c r="E20" s="3" t="s">
        <v>17</v>
      </c>
      <c r="F20" s="3" t="s">
        <v>18</v>
      </c>
      <c r="G20" s="3" t="s">
        <v>19</v>
      </c>
      <c r="H20" s="3" t="s">
        <v>20</v>
      </c>
      <c r="I20" s="3" t="s">
        <v>21</v>
      </c>
      <c r="J20" s="3" t="s">
        <v>4</v>
      </c>
      <c r="K20" s="3" t="s">
        <v>22</v>
      </c>
      <c r="L20" s="3" t="s">
        <v>23</v>
      </c>
    </row>
    <row r="21" spans="2:12">
      <c r="B21" t="s">
        <v>24</v>
      </c>
      <c r="C21" t="s">
        <v>54</v>
      </c>
      <c r="D21" t="s">
        <v>55</v>
      </c>
      <c r="E21" t="s">
        <v>56</v>
      </c>
      <c r="F21" t="s">
        <v>57</v>
      </c>
      <c r="G21" t="s">
        <v>33</v>
      </c>
      <c r="H21" t="s">
        <v>58</v>
      </c>
      <c r="I21" t="s">
        <v>30</v>
      </c>
      <c r="J21" t="s">
        <v>9</v>
      </c>
      <c r="K21" t="s">
        <v>12</v>
      </c>
      <c r="L21" t="s">
        <v>59</v>
      </c>
    </row>
    <row r="22" spans="2:12">
      <c r="B22" s="3" t="s">
        <v>60</v>
      </c>
      <c r="C22" s="3" t="s">
        <v>12</v>
      </c>
      <c r="D22" s="3" t="s">
        <v>12</v>
      </c>
      <c r="E22" s="3" t="s">
        <v>12</v>
      </c>
      <c r="F22" s="3" t="s">
        <v>61</v>
      </c>
      <c r="G22" s="3" t="s">
        <v>12</v>
      </c>
      <c r="H22" s="3" t="s">
        <v>12</v>
      </c>
      <c r="I22" s="3" t="s">
        <v>12</v>
      </c>
      <c r="J22" s="3" t="s">
        <v>12</v>
      </c>
      <c r="K22" s="3" t="s">
        <v>12</v>
      </c>
      <c r="L22" s="3" t="s">
        <v>12</v>
      </c>
    </row>
    <row r="23" spans="2:12">
      <c r="B23" s="3" t="s">
        <v>14</v>
      </c>
      <c r="C23" s="3" t="s">
        <v>15</v>
      </c>
      <c r="D23" s="3" t="s">
        <v>16</v>
      </c>
      <c r="E23" s="3" t="s">
        <v>17</v>
      </c>
      <c r="F23" s="3" t="s">
        <v>18</v>
      </c>
      <c r="G23" s="3" t="s">
        <v>19</v>
      </c>
      <c r="H23" s="3" t="s">
        <v>20</v>
      </c>
      <c r="I23" s="3" t="s">
        <v>21</v>
      </c>
      <c r="J23" s="3" t="s">
        <v>4</v>
      </c>
      <c r="K23" s="3" t="s">
        <v>22</v>
      </c>
      <c r="L23" s="3" t="s">
        <v>23</v>
      </c>
    </row>
    <row r="24" spans="2:12">
      <c r="B24" t="s">
        <v>24</v>
      </c>
      <c r="C24" t="s">
        <v>62</v>
      </c>
      <c r="D24" t="s">
        <v>12</v>
      </c>
      <c r="E24" t="s">
        <v>63</v>
      </c>
      <c r="F24" t="s">
        <v>64</v>
      </c>
      <c r="G24" t="s">
        <v>38</v>
      </c>
      <c r="H24" t="s">
        <v>43</v>
      </c>
      <c r="I24" t="s">
        <v>30</v>
      </c>
      <c r="J24" t="s">
        <v>9</v>
      </c>
      <c r="K24" t="s">
        <v>12</v>
      </c>
      <c r="L24" t="s">
        <v>65</v>
      </c>
    </row>
    <row r="25" spans="2:12">
      <c r="B25" s="3" t="s">
        <v>66</v>
      </c>
      <c r="C25" s="3" t="s">
        <v>12</v>
      </c>
      <c r="D25" s="3" t="s">
        <v>12</v>
      </c>
      <c r="E25" s="3" t="s">
        <v>12</v>
      </c>
      <c r="F25" s="3" t="s">
        <v>67</v>
      </c>
      <c r="G25" s="3" t="s">
        <v>12</v>
      </c>
      <c r="H25" s="3" t="s">
        <v>12</v>
      </c>
      <c r="I25" s="3" t="s">
        <v>12</v>
      </c>
      <c r="J25" s="3" t="s">
        <v>12</v>
      </c>
      <c r="K25" s="3" t="s">
        <v>12</v>
      </c>
      <c r="L25" s="3" t="s">
        <v>12</v>
      </c>
    </row>
    <row r="26" spans="2:12">
      <c r="B26" s="3" t="s">
        <v>14</v>
      </c>
      <c r="C26" s="3" t="s">
        <v>15</v>
      </c>
      <c r="D26" s="3" t="s">
        <v>16</v>
      </c>
      <c r="E26" s="3" t="s">
        <v>17</v>
      </c>
      <c r="F26" s="3" t="s">
        <v>18</v>
      </c>
      <c r="G26" s="3" t="s">
        <v>19</v>
      </c>
      <c r="H26" s="3" t="s">
        <v>20</v>
      </c>
      <c r="I26" s="3" t="s">
        <v>21</v>
      </c>
      <c r="J26" s="3" t="s">
        <v>4</v>
      </c>
      <c r="K26" s="3" t="s">
        <v>22</v>
      </c>
      <c r="L26" s="3" t="s">
        <v>23</v>
      </c>
    </row>
    <row r="27" spans="2:12">
      <c r="B27" t="s">
        <v>24</v>
      </c>
      <c r="C27" t="s">
        <v>68</v>
      </c>
      <c r="D27" t="s">
        <v>12</v>
      </c>
      <c r="E27" t="s">
        <v>69</v>
      </c>
      <c r="F27" t="s">
        <v>70</v>
      </c>
      <c r="G27" t="s">
        <v>28</v>
      </c>
      <c r="H27" t="s">
        <v>29</v>
      </c>
      <c r="I27" t="s">
        <v>30</v>
      </c>
      <c r="J27" t="s">
        <v>9</v>
      </c>
      <c r="K27" t="s">
        <v>12</v>
      </c>
      <c r="L27" t="s">
        <v>71</v>
      </c>
    </row>
    <row r="28" spans="2:12">
      <c r="B28" t="s">
        <v>24</v>
      </c>
      <c r="C28" t="s">
        <v>72</v>
      </c>
      <c r="D28" t="s">
        <v>12</v>
      </c>
      <c r="E28" t="s">
        <v>73</v>
      </c>
      <c r="F28" t="s">
        <v>70</v>
      </c>
      <c r="G28" t="s">
        <v>33</v>
      </c>
      <c r="H28" t="s">
        <v>37</v>
      </c>
      <c r="I28" t="s">
        <v>74</v>
      </c>
      <c r="J28" t="s">
        <v>9</v>
      </c>
      <c r="K28" t="s">
        <v>12</v>
      </c>
      <c r="L28" t="s">
        <v>75</v>
      </c>
    </row>
    <row r="29" spans="2:12">
      <c r="B29" t="s">
        <v>24</v>
      </c>
      <c r="C29" t="s">
        <v>76</v>
      </c>
      <c r="D29" t="s">
        <v>12</v>
      </c>
      <c r="E29" t="s">
        <v>77</v>
      </c>
      <c r="F29" t="s">
        <v>70</v>
      </c>
      <c r="G29" t="s">
        <v>58</v>
      </c>
      <c r="H29" t="s">
        <v>38</v>
      </c>
      <c r="I29" t="s">
        <v>74</v>
      </c>
      <c r="J29" t="s">
        <v>9</v>
      </c>
      <c r="K29" t="s">
        <v>12</v>
      </c>
      <c r="L29" t="s">
        <v>78</v>
      </c>
    </row>
    <row r="30" spans="2:12">
      <c r="B30" t="s">
        <v>24</v>
      </c>
      <c r="C30" t="s">
        <v>79</v>
      </c>
      <c r="D30" t="s">
        <v>12</v>
      </c>
      <c r="E30" t="s">
        <v>80</v>
      </c>
      <c r="F30" t="s">
        <v>81</v>
      </c>
      <c r="G30" t="s">
        <v>37</v>
      </c>
      <c r="H30" t="s">
        <v>38</v>
      </c>
      <c r="I30" t="s">
        <v>30</v>
      </c>
      <c r="J30" t="s">
        <v>9</v>
      </c>
      <c r="K30" t="s">
        <v>12</v>
      </c>
      <c r="L30" t="s">
        <v>82</v>
      </c>
    </row>
    <row r="31" spans="2:12">
      <c r="B31" s="3" t="s">
        <v>83</v>
      </c>
      <c r="C31" s="3" t="s">
        <v>12</v>
      </c>
      <c r="D31" s="3" t="s">
        <v>12</v>
      </c>
      <c r="E31" s="3" t="s">
        <v>12</v>
      </c>
      <c r="F31" s="3" t="s">
        <v>84</v>
      </c>
      <c r="G31" s="3" t="s">
        <v>12</v>
      </c>
      <c r="H31" s="3" t="s">
        <v>12</v>
      </c>
      <c r="I31" s="3" t="s">
        <v>12</v>
      </c>
      <c r="J31" s="3" t="s">
        <v>12</v>
      </c>
      <c r="K31" s="3" t="s">
        <v>12</v>
      </c>
      <c r="L31" s="3" t="s">
        <v>12</v>
      </c>
    </row>
    <row r="32" spans="2:12">
      <c r="B32" s="3" t="s">
        <v>14</v>
      </c>
      <c r="C32" s="3" t="s">
        <v>15</v>
      </c>
      <c r="D32" s="3" t="s">
        <v>16</v>
      </c>
      <c r="E32" s="3" t="s">
        <v>17</v>
      </c>
      <c r="F32" s="3" t="s">
        <v>18</v>
      </c>
      <c r="G32" s="3" t="s">
        <v>19</v>
      </c>
      <c r="H32" s="3" t="s">
        <v>20</v>
      </c>
      <c r="I32" s="3" t="s">
        <v>21</v>
      </c>
      <c r="J32" s="3" t="s">
        <v>4</v>
      </c>
      <c r="K32" s="3" t="s">
        <v>22</v>
      </c>
      <c r="L32" s="3" t="s">
        <v>23</v>
      </c>
    </row>
    <row r="33" spans="2:12">
      <c r="B33" t="s">
        <v>24</v>
      </c>
      <c r="C33" t="s">
        <v>85</v>
      </c>
      <c r="D33" t="s">
        <v>12</v>
      </c>
      <c r="E33" t="s">
        <v>86</v>
      </c>
      <c r="F33" t="s">
        <v>87</v>
      </c>
      <c r="G33" t="s">
        <v>28</v>
      </c>
      <c r="H33" t="s">
        <v>29</v>
      </c>
      <c r="I33" t="s">
        <v>30</v>
      </c>
      <c r="J33" t="s">
        <v>9</v>
      </c>
      <c r="K33" t="s">
        <v>12</v>
      </c>
      <c r="L33" t="s">
        <v>88</v>
      </c>
    </row>
    <row r="34" spans="2:12">
      <c r="B34" s="3" t="s">
        <v>89</v>
      </c>
      <c r="C34" s="3" t="s">
        <v>12</v>
      </c>
      <c r="D34" s="3" t="s">
        <v>12</v>
      </c>
      <c r="E34" s="3" t="s">
        <v>12</v>
      </c>
      <c r="F34" s="3" t="s">
        <v>90</v>
      </c>
      <c r="G34" s="3" t="s">
        <v>12</v>
      </c>
      <c r="H34" s="3" t="s">
        <v>12</v>
      </c>
      <c r="I34" s="3" t="s">
        <v>12</v>
      </c>
      <c r="J34" s="3" t="s">
        <v>12</v>
      </c>
      <c r="K34" s="3" t="s">
        <v>12</v>
      </c>
      <c r="L34" s="3" t="s">
        <v>12</v>
      </c>
    </row>
    <row r="35" spans="2:12">
      <c r="B35" s="3" t="s">
        <v>14</v>
      </c>
      <c r="C35" s="3" t="s">
        <v>15</v>
      </c>
      <c r="D35" s="3" t="s">
        <v>16</v>
      </c>
      <c r="E35" s="3" t="s">
        <v>17</v>
      </c>
      <c r="F35" s="3" t="s">
        <v>18</v>
      </c>
      <c r="G35" s="3" t="s">
        <v>19</v>
      </c>
      <c r="H35" s="3" t="s">
        <v>20</v>
      </c>
      <c r="I35" s="3" t="s">
        <v>21</v>
      </c>
      <c r="J35" s="3" t="s">
        <v>4</v>
      </c>
      <c r="K35" s="3" t="s">
        <v>22</v>
      </c>
      <c r="L35" s="3" t="s">
        <v>23</v>
      </c>
    </row>
    <row r="36" spans="2:12">
      <c r="B36" t="s">
        <v>24</v>
      </c>
      <c r="C36" t="s">
        <v>91</v>
      </c>
      <c r="D36" t="s">
        <v>12</v>
      </c>
      <c r="E36" t="s">
        <v>92</v>
      </c>
      <c r="F36" t="s">
        <v>93</v>
      </c>
      <c r="G36" t="s">
        <v>28</v>
      </c>
      <c r="H36" t="s">
        <v>29</v>
      </c>
      <c r="I36" t="s">
        <v>30</v>
      </c>
      <c r="J36" t="s">
        <v>9</v>
      </c>
      <c r="K36" t="s">
        <v>12</v>
      </c>
      <c r="L36" t="s">
        <v>94</v>
      </c>
    </row>
    <row r="37" spans="2:12">
      <c r="B37" t="s">
        <v>24</v>
      </c>
      <c r="C37" t="s">
        <v>95</v>
      </c>
      <c r="D37" t="s">
        <v>12</v>
      </c>
      <c r="E37" t="s">
        <v>92</v>
      </c>
      <c r="F37" t="s">
        <v>96</v>
      </c>
      <c r="G37" t="s">
        <v>28</v>
      </c>
      <c r="H37" t="s">
        <v>29</v>
      </c>
      <c r="I37" t="s">
        <v>30</v>
      </c>
      <c r="J37" t="s">
        <v>9</v>
      </c>
      <c r="K37" t="s">
        <v>12</v>
      </c>
      <c r="L37" t="s">
        <v>94</v>
      </c>
    </row>
    <row r="38" spans="2:12">
      <c r="B38" t="s">
        <v>24</v>
      </c>
      <c r="C38" t="s">
        <v>97</v>
      </c>
      <c r="D38" t="s">
        <v>12</v>
      </c>
      <c r="E38" t="s">
        <v>98</v>
      </c>
      <c r="F38" t="s">
        <v>96</v>
      </c>
      <c r="G38" t="s">
        <v>29</v>
      </c>
      <c r="H38" t="s">
        <v>33</v>
      </c>
      <c r="I38" t="s">
        <v>30</v>
      </c>
      <c r="J38" t="s">
        <v>9</v>
      </c>
      <c r="K38" t="s">
        <v>12</v>
      </c>
      <c r="L38" t="s">
        <v>94</v>
      </c>
    </row>
    <row r="39" spans="2:12">
      <c r="B39" t="s">
        <v>24</v>
      </c>
      <c r="C39" t="s">
        <v>99</v>
      </c>
      <c r="D39" t="s">
        <v>12</v>
      </c>
      <c r="E39" t="s">
        <v>92</v>
      </c>
      <c r="F39" t="s">
        <v>96</v>
      </c>
      <c r="G39" t="s">
        <v>29</v>
      </c>
      <c r="H39" t="s">
        <v>33</v>
      </c>
      <c r="I39" t="s">
        <v>30</v>
      </c>
      <c r="J39" t="s">
        <v>9</v>
      </c>
      <c r="K39" t="s">
        <v>12</v>
      </c>
      <c r="L39" t="s">
        <v>100</v>
      </c>
    </row>
    <row r="40" spans="2:12">
      <c r="B40" t="s">
        <v>24</v>
      </c>
      <c r="C40" t="s">
        <v>101</v>
      </c>
      <c r="D40" t="s">
        <v>12</v>
      </c>
      <c r="E40" t="s">
        <v>102</v>
      </c>
      <c r="F40" t="s">
        <v>96</v>
      </c>
      <c r="G40" t="s">
        <v>29</v>
      </c>
      <c r="H40" t="s">
        <v>33</v>
      </c>
      <c r="I40" t="s">
        <v>30</v>
      </c>
      <c r="J40" t="s">
        <v>9</v>
      </c>
      <c r="K40" t="s">
        <v>12</v>
      </c>
      <c r="L40" t="s">
        <v>100</v>
      </c>
    </row>
    <row r="41" spans="2:12">
      <c r="B41" t="s">
        <v>24</v>
      </c>
      <c r="C41" t="s">
        <v>103</v>
      </c>
      <c r="D41" t="s">
        <v>12</v>
      </c>
      <c r="E41" t="s">
        <v>104</v>
      </c>
      <c r="F41" t="s">
        <v>96</v>
      </c>
      <c r="G41" t="s">
        <v>29</v>
      </c>
      <c r="H41" t="s">
        <v>33</v>
      </c>
      <c r="I41" t="s">
        <v>30</v>
      </c>
      <c r="J41" t="s">
        <v>9</v>
      </c>
      <c r="K41" t="s">
        <v>12</v>
      </c>
      <c r="L41" t="s">
        <v>100</v>
      </c>
    </row>
    <row r="42" spans="2:12">
      <c r="B42" t="s">
        <v>24</v>
      </c>
      <c r="C42" t="s">
        <v>105</v>
      </c>
      <c r="D42" t="s">
        <v>12</v>
      </c>
      <c r="E42" t="s">
        <v>106</v>
      </c>
      <c r="F42" t="s">
        <v>107</v>
      </c>
      <c r="G42" t="s">
        <v>33</v>
      </c>
      <c r="H42" t="s">
        <v>58</v>
      </c>
      <c r="I42" t="s">
        <v>30</v>
      </c>
      <c r="J42" t="s">
        <v>9</v>
      </c>
      <c r="K42" t="s">
        <v>12</v>
      </c>
      <c r="L42" t="s">
        <v>108</v>
      </c>
    </row>
    <row r="43" spans="2:12">
      <c r="B43" t="s">
        <v>24</v>
      </c>
      <c r="C43" t="s">
        <v>109</v>
      </c>
      <c r="D43" t="s">
        <v>12</v>
      </c>
      <c r="E43" t="s">
        <v>110</v>
      </c>
      <c r="F43" t="s">
        <v>96</v>
      </c>
      <c r="G43" t="s">
        <v>58</v>
      </c>
      <c r="H43" t="s">
        <v>37</v>
      </c>
      <c r="I43" t="s">
        <v>30</v>
      </c>
      <c r="J43" t="s">
        <v>9</v>
      </c>
      <c r="K43" t="s">
        <v>12</v>
      </c>
      <c r="L43" t="s">
        <v>100</v>
      </c>
    </row>
    <row r="44" spans="2:12">
      <c r="B44" t="s">
        <v>24</v>
      </c>
      <c r="C44" t="s">
        <v>111</v>
      </c>
      <c r="D44" t="s">
        <v>12</v>
      </c>
      <c r="E44" t="s">
        <v>112</v>
      </c>
      <c r="F44" t="s">
        <v>107</v>
      </c>
      <c r="G44" t="s">
        <v>38</v>
      </c>
      <c r="H44" t="s">
        <v>43</v>
      </c>
      <c r="I44" t="s">
        <v>30</v>
      </c>
      <c r="J44" t="s">
        <v>9</v>
      </c>
      <c r="K44" t="s">
        <v>12</v>
      </c>
      <c r="L44" t="s">
        <v>113</v>
      </c>
    </row>
    <row r="45" spans="2:12">
      <c r="B45" t="s">
        <v>24</v>
      </c>
      <c r="C45" t="s">
        <v>114</v>
      </c>
      <c r="D45" t="s">
        <v>12</v>
      </c>
      <c r="E45" t="s">
        <v>115</v>
      </c>
      <c r="F45" t="s">
        <v>107</v>
      </c>
      <c r="G45" t="s">
        <v>38</v>
      </c>
      <c r="H45" t="s">
        <v>44</v>
      </c>
      <c r="I45" t="s">
        <v>74</v>
      </c>
      <c r="J45" t="s">
        <v>9</v>
      </c>
      <c r="K45" t="s">
        <v>12</v>
      </c>
      <c r="L45" t="s">
        <v>116</v>
      </c>
    </row>
    <row r="46" spans="2:12">
      <c r="B46" t="s">
        <v>24</v>
      </c>
      <c r="C46" t="s">
        <v>117</v>
      </c>
      <c r="D46" t="s">
        <v>12</v>
      </c>
      <c r="E46" t="s">
        <v>118</v>
      </c>
      <c r="F46" t="s">
        <v>119</v>
      </c>
      <c r="G46" t="s">
        <v>43</v>
      </c>
      <c r="H46" t="s">
        <v>44</v>
      </c>
      <c r="I46" t="s">
        <v>30</v>
      </c>
      <c r="J46" t="s">
        <v>9</v>
      </c>
      <c r="K46" t="s">
        <v>12</v>
      </c>
      <c r="L46" t="s">
        <v>100</v>
      </c>
    </row>
    <row r="47" spans="2:12">
      <c r="B47" s="3" t="s">
        <v>120</v>
      </c>
      <c r="C47" s="3" t="s">
        <v>12</v>
      </c>
      <c r="D47" s="3" t="s">
        <v>12</v>
      </c>
      <c r="E47" s="3" t="s">
        <v>12</v>
      </c>
      <c r="F47" s="3" t="s">
        <v>121</v>
      </c>
      <c r="G47" s="3" t="s">
        <v>12</v>
      </c>
      <c r="H47" s="3" t="s">
        <v>12</v>
      </c>
      <c r="I47" s="3" t="s">
        <v>12</v>
      </c>
      <c r="J47" s="3" t="s">
        <v>12</v>
      </c>
      <c r="K47" s="3" t="s">
        <v>12</v>
      </c>
      <c r="L47" s="3" t="s">
        <v>12</v>
      </c>
    </row>
    <row r="48" spans="2:12">
      <c r="B48" s="3" t="s">
        <v>14</v>
      </c>
      <c r="C48" s="3" t="s">
        <v>15</v>
      </c>
      <c r="D48" s="3" t="s">
        <v>16</v>
      </c>
      <c r="E48" s="3" t="s">
        <v>17</v>
      </c>
      <c r="F48" s="3" t="s">
        <v>18</v>
      </c>
      <c r="G48" s="3" t="s">
        <v>19</v>
      </c>
      <c r="H48" s="3" t="s">
        <v>20</v>
      </c>
      <c r="I48" s="3" t="s">
        <v>21</v>
      </c>
      <c r="J48" s="3" t="s">
        <v>4</v>
      </c>
      <c r="K48" s="3" t="s">
        <v>22</v>
      </c>
      <c r="L48" s="3" t="s">
        <v>23</v>
      </c>
    </row>
    <row r="49" spans="2:12">
      <c r="B49" t="s">
        <v>24</v>
      </c>
      <c r="C49" t="s">
        <v>122</v>
      </c>
      <c r="D49" t="s">
        <v>123</v>
      </c>
      <c r="E49" t="s">
        <v>124</v>
      </c>
      <c r="F49" t="s">
        <v>125</v>
      </c>
      <c r="G49" t="s">
        <v>58</v>
      </c>
      <c r="H49" t="s">
        <v>37</v>
      </c>
      <c r="I49" t="s">
        <v>30</v>
      </c>
      <c r="J49" t="s">
        <v>9</v>
      </c>
      <c r="K49" t="s">
        <v>12</v>
      </c>
      <c r="L49" t="s">
        <v>126</v>
      </c>
    </row>
    <row r="50" spans="2:12">
      <c r="B50" t="s">
        <v>24</v>
      </c>
      <c r="C50" t="s">
        <v>127</v>
      </c>
      <c r="D50" t="s">
        <v>12</v>
      </c>
      <c r="E50" t="s">
        <v>128</v>
      </c>
      <c r="F50" t="s">
        <v>129</v>
      </c>
      <c r="G50" t="s">
        <v>58</v>
      </c>
      <c r="H50" t="s">
        <v>37</v>
      </c>
      <c r="I50" t="s">
        <v>30</v>
      </c>
      <c r="J50" t="s">
        <v>9</v>
      </c>
      <c r="K50" t="s">
        <v>12</v>
      </c>
      <c r="L50" t="s">
        <v>130</v>
      </c>
    </row>
    <row r="51" spans="2:12">
      <c r="B51" t="s">
        <v>24</v>
      </c>
      <c r="C51" t="s">
        <v>131</v>
      </c>
      <c r="D51" t="s">
        <v>12</v>
      </c>
      <c r="E51" t="s">
        <v>132</v>
      </c>
      <c r="F51" t="s">
        <v>129</v>
      </c>
      <c r="G51" t="s">
        <v>37</v>
      </c>
      <c r="H51" t="s">
        <v>38</v>
      </c>
      <c r="I51" t="s">
        <v>30</v>
      </c>
      <c r="J51" t="s">
        <v>9</v>
      </c>
      <c r="K51" t="s">
        <v>12</v>
      </c>
      <c r="L51" t="s">
        <v>133</v>
      </c>
    </row>
    <row r="52" spans="2:12">
      <c r="B52" t="s">
        <v>24</v>
      </c>
      <c r="C52" t="s">
        <v>134</v>
      </c>
      <c r="D52" t="s">
        <v>12</v>
      </c>
      <c r="E52" t="s">
        <v>135</v>
      </c>
      <c r="F52" t="s">
        <v>129</v>
      </c>
      <c r="G52" t="s">
        <v>37</v>
      </c>
      <c r="H52" t="s">
        <v>38</v>
      </c>
      <c r="I52" t="s">
        <v>30</v>
      </c>
      <c r="J52" t="s">
        <v>9</v>
      </c>
      <c r="K52" t="s">
        <v>12</v>
      </c>
      <c r="L52" t="s">
        <v>133</v>
      </c>
    </row>
    <row r="53" spans="2:12">
      <c r="B53" t="s">
        <v>24</v>
      </c>
      <c r="C53" t="s">
        <v>136</v>
      </c>
      <c r="D53" t="s">
        <v>137</v>
      </c>
      <c r="E53" t="s">
        <v>138</v>
      </c>
      <c r="F53" t="s">
        <v>125</v>
      </c>
      <c r="G53" t="s">
        <v>58</v>
      </c>
      <c r="H53" t="s">
        <v>43</v>
      </c>
      <c r="I53" t="s">
        <v>139</v>
      </c>
      <c r="J53" t="s">
        <v>9</v>
      </c>
      <c r="K53" t="s">
        <v>12</v>
      </c>
      <c r="L53" t="s">
        <v>140</v>
      </c>
    </row>
    <row r="54" spans="2:12">
      <c r="B54" t="s">
        <v>24</v>
      </c>
      <c r="C54" t="s">
        <v>141</v>
      </c>
      <c r="D54" t="s">
        <v>12</v>
      </c>
      <c r="E54" t="s">
        <v>142</v>
      </c>
      <c r="F54" t="s">
        <v>125</v>
      </c>
      <c r="G54" t="s">
        <v>38</v>
      </c>
      <c r="H54" t="s">
        <v>43</v>
      </c>
      <c r="I54" t="s">
        <v>30</v>
      </c>
      <c r="J54" t="s">
        <v>9</v>
      </c>
      <c r="K54" t="s">
        <v>12</v>
      </c>
      <c r="L54" t="s">
        <v>143</v>
      </c>
    </row>
    <row r="55" spans="2:12">
      <c r="B55" t="s">
        <v>24</v>
      </c>
      <c r="C55" t="s">
        <v>144</v>
      </c>
      <c r="D55" t="s">
        <v>145</v>
      </c>
      <c r="E55" t="s">
        <v>146</v>
      </c>
      <c r="F55" t="s">
        <v>125</v>
      </c>
      <c r="G55" t="s">
        <v>38</v>
      </c>
      <c r="H55" t="s">
        <v>43</v>
      </c>
      <c r="I55" t="s">
        <v>30</v>
      </c>
      <c r="J55" t="s">
        <v>9</v>
      </c>
      <c r="K55" t="s">
        <v>12</v>
      </c>
      <c r="L55" t="s">
        <v>143</v>
      </c>
    </row>
    <row r="56" spans="2:12">
      <c r="B56" t="s">
        <v>24</v>
      </c>
      <c r="C56" t="s">
        <v>147</v>
      </c>
      <c r="D56" t="s">
        <v>148</v>
      </c>
      <c r="E56" t="s">
        <v>149</v>
      </c>
      <c r="F56" t="s">
        <v>125</v>
      </c>
      <c r="G56" t="s">
        <v>43</v>
      </c>
      <c r="H56" t="s">
        <v>44</v>
      </c>
      <c r="I56" t="s">
        <v>30</v>
      </c>
      <c r="J56" t="s">
        <v>9</v>
      </c>
      <c r="K56" t="s">
        <v>12</v>
      </c>
      <c r="L56" t="s">
        <v>126</v>
      </c>
    </row>
    <row r="57" spans="2:12">
      <c r="B57" t="s">
        <v>24</v>
      </c>
      <c r="C57" t="s">
        <v>150</v>
      </c>
      <c r="D57" t="s">
        <v>12</v>
      </c>
      <c r="E57" t="s">
        <v>151</v>
      </c>
      <c r="F57" t="s">
        <v>125</v>
      </c>
      <c r="G57" t="s">
        <v>43</v>
      </c>
      <c r="H57" t="s">
        <v>44</v>
      </c>
      <c r="I57" t="s">
        <v>30</v>
      </c>
      <c r="J57" t="s">
        <v>9</v>
      </c>
      <c r="K57" t="s">
        <v>12</v>
      </c>
      <c r="L57" t="s">
        <v>143</v>
      </c>
    </row>
    <row r="58" spans="2:12">
      <c r="B58" t="s">
        <v>24</v>
      </c>
      <c r="C58" t="s">
        <v>152</v>
      </c>
      <c r="D58" t="s">
        <v>153</v>
      </c>
      <c r="E58" t="s">
        <v>154</v>
      </c>
      <c r="F58" t="s">
        <v>125</v>
      </c>
      <c r="G58" t="s">
        <v>43</v>
      </c>
      <c r="H58" t="s">
        <v>44</v>
      </c>
      <c r="I58" t="s">
        <v>30</v>
      </c>
      <c r="J58" t="s">
        <v>9</v>
      </c>
      <c r="K58" t="s">
        <v>12</v>
      </c>
      <c r="L58" t="s">
        <v>143</v>
      </c>
    </row>
    <row r="59" spans="2:12">
      <c r="B59" t="s">
        <v>24</v>
      </c>
      <c r="C59" t="s">
        <v>155</v>
      </c>
      <c r="D59" t="s">
        <v>156</v>
      </c>
      <c r="E59" t="s">
        <v>157</v>
      </c>
      <c r="F59" t="s">
        <v>125</v>
      </c>
      <c r="G59" t="s">
        <v>43</v>
      </c>
      <c r="H59" t="s">
        <v>44</v>
      </c>
      <c r="I59" t="s">
        <v>30</v>
      </c>
      <c r="J59" t="s">
        <v>9</v>
      </c>
      <c r="K59" t="s">
        <v>12</v>
      </c>
      <c r="L59" t="s">
        <v>143</v>
      </c>
    </row>
    <row r="60" spans="2:12">
      <c r="B60" s="3" t="s">
        <v>158</v>
      </c>
      <c r="C60" s="3" t="s">
        <v>12</v>
      </c>
      <c r="D60" s="3" t="s">
        <v>12</v>
      </c>
      <c r="E60" s="3" t="s">
        <v>12</v>
      </c>
      <c r="F60" s="3" t="s">
        <v>159</v>
      </c>
      <c r="G60" s="3" t="s">
        <v>12</v>
      </c>
      <c r="H60" s="3" t="s">
        <v>12</v>
      </c>
      <c r="I60" s="3" t="s">
        <v>12</v>
      </c>
      <c r="J60" s="3" t="s">
        <v>12</v>
      </c>
      <c r="K60" s="3" t="s">
        <v>12</v>
      </c>
      <c r="L60" s="3" t="s">
        <v>12</v>
      </c>
    </row>
    <row r="61" spans="2:12">
      <c r="B61" s="3" t="s">
        <v>14</v>
      </c>
      <c r="C61" s="3" t="s">
        <v>15</v>
      </c>
      <c r="D61" s="3" t="s">
        <v>16</v>
      </c>
      <c r="E61" s="3" t="s">
        <v>17</v>
      </c>
      <c r="F61" s="3" t="s">
        <v>18</v>
      </c>
      <c r="G61" s="3" t="s">
        <v>19</v>
      </c>
      <c r="H61" s="3" t="s">
        <v>20</v>
      </c>
      <c r="I61" s="3" t="s">
        <v>21</v>
      </c>
      <c r="J61" s="3" t="s">
        <v>4</v>
      </c>
      <c r="K61" s="3" t="s">
        <v>22</v>
      </c>
      <c r="L61" s="3" t="s">
        <v>23</v>
      </c>
    </row>
    <row r="62" spans="2:12">
      <c r="B62" t="s">
        <v>24</v>
      </c>
      <c r="C62" t="s">
        <v>160</v>
      </c>
      <c r="D62" t="s">
        <v>12</v>
      </c>
      <c r="E62" t="s">
        <v>161</v>
      </c>
      <c r="F62" t="s">
        <v>162</v>
      </c>
      <c r="G62" t="s">
        <v>43</v>
      </c>
      <c r="H62" t="s">
        <v>44</v>
      </c>
      <c r="I62" t="s">
        <v>30</v>
      </c>
      <c r="J62" t="s">
        <v>9</v>
      </c>
      <c r="K62" t="s">
        <v>12</v>
      </c>
      <c r="L62" t="s">
        <v>163</v>
      </c>
    </row>
    <row r="63" spans="2:12">
      <c r="B63" t="s">
        <v>24</v>
      </c>
      <c r="C63" t="s">
        <v>164</v>
      </c>
      <c r="D63" t="s">
        <v>12</v>
      </c>
      <c r="E63" t="s">
        <v>165</v>
      </c>
      <c r="F63" t="s">
        <v>162</v>
      </c>
      <c r="G63" t="s">
        <v>43</v>
      </c>
      <c r="H63" t="s">
        <v>44</v>
      </c>
      <c r="I63" t="s">
        <v>30</v>
      </c>
      <c r="J63" t="s">
        <v>9</v>
      </c>
      <c r="K63" t="s">
        <v>12</v>
      </c>
      <c r="L63" t="s">
        <v>163</v>
      </c>
    </row>
    <row r="64" spans="2:12">
      <c r="B64" s="3" t="s">
        <v>166</v>
      </c>
      <c r="C64" s="3" t="s">
        <v>12</v>
      </c>
      <c r="D64" s="3" t="s">
        <v>12</v>
      </c>
      <c r="E64" s="3" t="s">
        <v>12</v>
      </c>
      <c r="F64" s="3" t="s">
        <v>167</v>
      </c>
      <c r="G64" s="3" t="s">
        <v>12</v>
      </c>
      <c r="H64" s="3" t="s">
        <v>12</v>
      </c>
      <c r="I64" s="3" t="s">
        <v>12</v>
      </c>
      <c r="J64" s="3" t="s">
        <v>12</v>
      </c>
      <c r="K64" s="3" t="s">
        <v>12</v>
      </c>
      <c r="L64" s="3" t="s">
        <v>12</v>
      </c>
    </row>
    <row r="65" spans="2:12">
      <c r="B65" s="3" t="s">
        <v>14</v>
      </c>
      <c r="C65" s="3" t="s">
        <v>15</v>
      </c>
      <c r="D65" s="3" t="s">
        <v>16</v>
      </c>
      <c r="E65" s="3" t="s">
        <v>17</v>
      </c>
      <c r="F65" s="3" t="s">
        <v>18</v>
      </c>
      <c r="G65" s="3" t="s">
        <v>19</v>
      </c>
      <c r="H65" s="3" t="s">
        <v>20</v>
      </c>
      <c r="I65" s="3" t="s">
        <v>21</v>
      </c>
      <c r="J65" s="3" t="s">
        <v>4</v>
      </c>
      <c r="K65" s="3" t="s">
        <v>22</v>
      </c>
      <c r="L65" s="3" t="s">
        <v>23</v>
      </c>
    </row>
    <row r="66" spans="2:12">
      <c r="B66" t="s">
        <v>24</v>
      </c>
      <c r="C66" t="s">
        <v>168</v>
      </c>
      <c r="D66" t="s">
        <v>12</v>
      </c>
      <c r="E66" t="s">
        <v>169</v>
      </c>
      <c r="F66" t="s">
        <v>170</v>
      </c>
      <c r="G66" t="s">
        <v>28</v>
      </c>
      <c r="H66" t="s">
        <v>29</v>
      </c>
      <c r="I66" t="s">
        <v>30</v>
      </c>
      <c r="J66" t="s">
        <v>9</v>
      </c>
      <c r="K66" t="s">
        <v>12</v>
      </c>
      <c r="L66" t="s">
        <v>171</v>
      </c>
    </row>
    <row r="67" spans="2:12">
      <c r="B67" t="s">
        <v>24</v>
      </c>
      <c r="C67" t="s">
        <v>172</v>
      </c>
      <c r="D67" t="s">
        <v>12</v>
      </c>
      <c r="E67" t="s">
        <v>173</v>
      </c>
      <c r="F67" t="s">
        <v>170</v>
      </c>
      <c r="G67" t="s">
        <v>33</v>
      </c>
      <c r="H67" t="s">
        <v>58</v>
      </c>
      <c r="I67" t="s">
        <v>30</v>
      </c>
      <c r="J67" t="s">
        <v>9</v>
      </c>
      <c r="K67" t="s">
        <v>12</v>
      </c>
      <c r="L67" t="s">
        <v>171</v>
      </c>
    </row>
    <row r="68" spans="2:12">
      <c r="B68" t="s">
        <v>24</v>
      </c>
      <c r="C68" t="s">
        <v>174</v>
      </c>
      <c r="D68" t="s">
        <v>12</v>
      </c>
      <c r="E68" t="s">
        <v>175</v>
      </c>
      <c r="F68" t="s">
        <v>176</v>
      </c>
      <c r="G68" t="s">
        <v>58</v>
      </c>
      <c r="H68" t="s">
        <v>37</v>
      </c>
      <c r="I68" t="s">
        <v>30</v>
      </c>
      <c r="J68" t="s">
        <v>9</v>
      </c>
      <c r="K68" t="s">
        <v>12</v>
      </c>
      <c r="L68" t="s">
        <v>177</v>
      </c>
    </row>
    <row r="69" spans="2:12">
      <c r="B69" t="s">
        <v>24</v>
      </c>
      <c r="C69" t="s">
        <v>178</v>
      </c>
      <c r="D69" t="s">
        <v>12</v>
      </c>
      <c r="E69" t="s">
        <v>179</v>
      </c>
      <c r="F69" t="s">
        <v>176</v>
      </c>
      <c r="G69" t="s">
        <v>37</v>
      </c>
      <c r="H69" t="s">
        <v>38</v>
      </c>
      <c r="I69" t="s">
        <v>30</v>
      </c>
      <c r="J69" t="s">
        <v>9</v>
      </c>
      <c r="K69" t="s">
        <v>12</v>
      </c>
      <c r="L69" t="s">
        <v>177</v>
      </c>
    </row>
    <row r="70" spans="2:12">
      <c r="B70" t="s">
        <v>24</v>
      </c>
      <c r="C70" t="s">
        <v>180</v>
      </c>
      <c r="D70" t="s">
        <v>12</v>
      </c>
      <c r="E70" t="s">
        <v>181</v>
      </c>
      <c r="F70" t="s">
        <v>170</v>
      </c>
      <c r="G70" t="s">
        <v>37</v>
      </c>
      <c r="H70" t="s">
        <v>38</v>
      </c>
      <c r="I70" t="s">
        <v>30</v>
      </c>
      <c r="J70" t="s">
        <v>9</v>
      </c>
      <c r="K70" t="s">
        <v>12</v>
      </c>
      <c r="L70" t="s">
        <v>171</v>
      </c>
    </row>
    <row r="71" spans="2:12">
      <c r="B71" s="3" t="s">
        <v>182</v>
      </c>
      <c r="C71" s="3" t="s">
        <v>12</v>
      </c>
      <c r="D71" s="3" t="s">
        <v>12</v>
      </c>
      <c r="E71" s="3" t="s">
        <v>12</v>
      </c>
      <c r="F71" s="3" t="s">
        <v>183</v>
      </c>
      <c r="G71" s="3" t="s">
        <v>12</v>
      </c>
      <c r="H71" s="3" t="s">
        <v>12</v>
      </c>
      <c r="I71" s="3" t="s">
        <v>12</v>
      </c>
      <c r="J71" s="3" t="s">
        <v>12</v>
      </c>
      <c r="K71" s="3" t="s">
        <v>12</v>
      </c>
      <c r="L71" s="3" t="s">
        <v>12</v>
      </c>
    </row>
    <row r="72" spans="2:12">
      <c r="B72" s="3" t="s">
        <v>14</v>
      </c>
      <c r="C72" s="3" t="s">
        <v>15</v>
      </c>
      <c r="D72" s="3" t="s">
        <v>16</v>
      </c>
      <c r="E72" s="3" t="s">
        <v>17</v>
      </c>
      <c r="F72" s="3" t="s">
        <v>18</v>
      </c>
      <c r="G72" s="3" t="s">
        <v>19</v>
      </c>
      <c r="H72" s="3" t="s">
        <v>20</v>
      </c>
      <c r="I72" s="3" t="s">
        <v>21</v>
      </c>
      <c r="J72" s="3" t="s">
        <v>4</v>
      </c>
      <c r="K72" s="3" t="s">
        <v>22</v>
      </c>
      <c r="L72" s="3" t="s">
        <v>23</v>
      </c>
    </row>
    <row r="73" spans="2:12">
      <c r="B73" t="s">
        <v>24</v>
      </c>
      <c r="C73" t="s">
        <v>184</v>
      </c>
      <c r="D73" t="s">
        <v>12</v>
      </c>
      <c r="E73" t="s">
        <v>185</v>
      </c>
      <c r="F73" t="s">
        <v>186</v>
      </c>
      <c r="G73" t="s">
        <v>37</v>
      </c>
      <c r="H73" t="s">
        <v>38</v>
      </c>
      <c r="I73" t="s">
        <v>30</v>
      </c>
      <c r="J73" t="s">
        <v>9</v>
      </c>
      <c r="K73" t="s">
        <v>12</v>
      </c>
      <c r="L73" t="s">
        <v>187</v>
      </c>
    </row>
    <row r="74" spans="2:12">
      <c r="B74" s="3" t="s">
        <v>188</v>
      </c>
      <c r="C74" s="3" t="s">
        <v>12</v>
      </c>
      <c r="D74" s="3" t="s">
        <v>12</v>
      </c>
      <c r="E74" s="3" t="s">
        <v>12</v>
      </c>
      <c r="F74" s="3" t="s">
        <v>189</v>
      </c>
      <c r="G74" s="3" t="s">
        <v>12</v>
      </c>
      <c r="H74" s="3" t="s">
        <v>12</v>
      </c>
      <c r="I74" s="3" t="s">
        <v>12</v>
      </c>
      <c r="J74" s="3" t="s">
        <v>12</v>
      </c>
      <c r="K74" s="3" t="s">
        <v>12</v>
      </c>
      <c r="L74" s="3" t="s">
        <v>12</v>
      </c>
    </row>
    <row r="75" spans="2:12">
      <c r="B75" s="3" t="s">
        <v>14</v>
      </c>
      <c r="C75" s="3" t="s">
        <v>15</v>
      </c>
      <c r="D75" s="3" t="s">
        <v>16</v>
      </c>
      <c r="E75" s="3" t="s">
        <v>17</v>
      </c>
      <c r="F75" s="3" t="s">
        <v>18</v>
      </c>
      <c r="G75" s="3" t="s">
        <v>19</v>
      </c>
      <c r="H75" s="3" t="s">
        <v>20</v>
      </c>
      <c r="I75" s="3" t="s">
        <v>21</v>
      </c>
      <c r="J75" s="3" t="s">
        <v>4</v>
      </c>
      <c r="K75" s="3" t="s">
        <v>22</v>
      </c>
      <c r="L75" s="3" t="s">
        <v>23</v>
      </c>
    </row>
    <row r="76" spans="2:12">
      <c r="B76" t="s">
        <v>24</v>
      </c>
      <c r="C76" t="s">
        <v>190</v>
      </c>
      <c r="D76" t="s">
        <v>12</v>
      </c>
      <c r="E76" t="s">
        <v>191</v>
      </c>
      <c r="F76" t="s">
        <v>192</v>
      </c>
      <c r="G76" t="s">
        <v>28</v>
      </c>
      <c r="H76" t="s">
        <v>29</v>
      </c>
      <c r="I76" t="s">
        <v>30</v>
      </c>
      <c r="J76" t="s">
        <v>9</v>
      </c>
      <c r="K76" t="s">
        <v>12</v>
      </c>
      <c r="L76" t="s">
        <v>193</v>
      </c>
    </row>
    <row r="77" spans="2:12">
      <c r="B77" t="s">
        <v>24</v>
      </c>
      <c r="C77" t="s">
        <v>194</v>
      </c>
      <c r="D77" t="s">
        <v>12</v>
      </c>
      <c r="E77" t="s">
        <v>195</v>
      </c>
      <c r="F77" t="s">
        <v>196</v>
      </c>
      <c r="G77" t="s">
        <v>29</v>
      </c>
      <c r="H77" t="s">
        <v>33</v>
      </c>
      <c r="I77" t="s">
        <v>30</v>
      </c>
      <c r="J77" t="s">
        <v>9</v>
      </c>
      <c r="K77" t="s">
        <v>12</v>
      </c>
      <c r="L77" t="s">
        <v>193</v>
      </c>
    </row>
    <row r="78" spans="2:12">
      <c r="B78" t="s">
        <v>24</v>
      </c>
      <c r="C78" t="s">
        <v>197</v>
      </c>
      <c r="D78" t="s">
        <v>12</v>
      </c>
      <c r="E78" t="s">
        <v>198</v>
      </c>
      <c r="F78" t="s">
        <v>192</v>
      </c>
      <c r="G78" t="s">
        <v>33</v>
      </c>
      <c r="H78" t="s">
        <v>58</v>
      </c>
      <c r="I78" t="s">
        <v>30</v>
      </c>
      <c r="J78" t="s">
        <v>9</v>
      </c>
      <c r="K78" t="s">
        <v>12</v>
      </c>
      <c r="L78" t="s">
        <v>193</v>
      </c>
    </row>
    <row r="79" spans="2:12">
      <c r="B79" t="s">
        <v>24</v>
      </c>
      <c r="C79" t="s">
        <v>199</v>
      </c>
      <c r="D79" t="s">
        <v>12</v>
      </c>
      <c r="E79" t="s">
        <v>200</v>
      </c>
      <c r="F79" t="s">
        <v>192</v>
      </c>
      <c r="G79" t="s">
        <v>33</v>
      </c>
      <c r="H79" t="s">
        <v>58</v>
      </c>
      <c r="I79" t="s">
        <v>30</v>
      </c>
      <c r="J79" t="s">
        <v>9</v>
      </c>
      <c r="K79" t="s">
        <v>12</v>
      </c>
      <c r="L79" t="s">
        <v>193</v>
      </c>
    </row>
    <row r="80" spans="2:12">
      <c r="B80" t="s">
        <v>24</v>
      </c>
      <c r="C80" t="s">
        <v>201</v>
      </c>
      <c r="D80" t="s">
        <v>12</v>
      </c>
      <c r="E80" t="s">
        <v>200</v>
      </c>
      <c r="F80" t="s">
        <v>192</v>
      </c>
      <c r="G80" t="s">
        <v>58</v>
      </c>
      <c r="H80" t="s">
        <v>37</v>
      </c>
      <c r="I80" t="s">
        <v>30</v>
      </c>
      <c r="J80" t="s">
        <v>9</v>
      </c>
      <c r="K80" t="s">
        <v>12</v>
      </c>
      <c r="L80" t="s">
        <v>193</v>
      </c>
    </row>
    <row r="81" spans="2:12">
      <c r="B81" t="s">
        <v>24</v>
      </c>
      <c r="C81" t="s">
        <v>202</v>
      </c>
      <c r="D81" t="s">
        <v>12</v>
      </c>
      <c r="E81" t="s">
        <v>203</v>
      </c>
      <c r="F81" t="s">
        <v>192</v>
      </c>
      <c r="G81" t="s">
        <v>58</v>
      </c>
      <c r="H81" t="s">
        <v>37</v>
      </c>
      <c r="I81" t="s">
        <v>30</v>
      </c>
      <c r="J81" t="s">
        <v>9</v>
      </c>
      <c r="K81" t="s">
        <v>12</v>
      </c>
      <c r="L81" t="s">
        <v>193</v>
      </c>
    </row>
    <row r="82" spans="2:12">
      <c r="B82" t="s">
        <v>24</v>
      </c>
      <c r="C82" t="s">
        <v>204</v>
      </c>
      <c r="D82" t="s">
        <v>12</v>
      </c>
      <c r="E82" t="s">
        <v>205</v>
      </c>
      <c r="F82" t="s">
        <v>196</v>
      </c>
      <c r="G82" t="s">
        <v>37</v>
      </c>
      <c r="H82" t="s">
        <v>38</v>
      </c>
      <c r="I82" t="s">
        <v>30</v>
      </c>
      <c r="J82" t="s">
        <v>9</v>
      </c>
      <c r="K82" t="s">
        <v>12</v>
      </c>
      <c r="L82" t="s">
        <v>193</v>
      </c>
    </row>
    <row r="83" spans="2:12">
      <c r="B83" t="s">
        <v>24</v>
      </c>
      <c r="C83" t="s">
        <v>206</v>
      </c>
      <c r="D83" t="s">
        <v>12</v>
      </c>
      <c r="E83" t="s">
        <v>207</v>
      </c>
      <c r="F83" t="s">
        <v>196</v>
      </c>
      <c r="G83" t="s">
        <v>37</v>
      </c>
      <c r="H83" t="s">
        <v>38</v>
      </c>
      <c r="I83" t="s">
        <v>30</v>
      </c>
      <c r="J83" t="s">
        <v>9</v>
      </c>
      <c r="K83" t="s">
        <v>12</v>
      </c>
      <c r="L83" t="s">
        <v>193</v>
      </c>
    </row>
    <row r="84" spans="2:12">
      <c r="B84" t="s">
        <v>24</v>
      </c>
      <c r="C84" t="s">
        <v>208</v>
      </c>
      <c r="D84" t="s">
        <v>12</v>
      </c>
      <c r="E84" t="s">
        <v>200</v>
      </c>
      <c r="F84" t="s">
        <v>192</v>
      </c>
      <c r="G84" t="s">
        <v>37</v>
      </c>
      <c r="H84" t="s">
        <v>38</v>
      </c>
      <c r="I84" t="s">
        <v>30</v>
      </c>
      <c r="J84" t="s">
        <v>9</v>
      </c>
      <c r="K84" t="s">
        <v>12</v>
      </c>
      <c r="L84" t="s">
        <v>193</v>
      </c>
    </row>
    <row r="85" spans="2:12">
      <c r="B85" t="s">
        <v>24</v>
      </c>
      <c r="C85" t="s">
        <v>209</v>
      </c>
      <c r="D85" t="s">
        <v>12</v>
      </c>
      <c r="E85" t="s">
        <v>210</v>
      </c>
      <c r="F85" t="s">
        <v>196</v>
      </c>
      <c r="G85" t="s">
        <v>37</v>
      </c>
      <c r="H85" t="s">
        <v>38</v>
      </c>
      <c r="I85" t="s">
        <v>30</v>
      </c>
      <c r="J85" t="s">
        <v>9</v>
      </c>
      <c r="K85" t="s">
        <v>12</v>
      </c>
      <c r="L85" t="s">
        <v>193</v>
      </c>
    </row>
    <row r="86" spans="2:12">
      <c r="B86" t="s">
        <v>24</v>
      </c>
      <c r="C86" t="s">
        <v>211</v>
      </c>
      <c r="D86" t="s">
        <v>12</v>
      </c>
      <c r="E86" t="s">
        <v>212</v>
      </c>
      <c r="F86" t="s">
        <v>196</v>
      </c>
      <c r="G86" t="s">
        <v>38</v>
      </c>
      <c r="H86" t="s">
        <v>43</v>
      </c>
      <c r="I86" t="s">
        <v>30</v>
      </c>
      <c r="J86" t="s">
        <v>9</v>
      </c>
      <c r="K86" t="s">
        <v>12</v>
      </c>
      <c r="L86" t="s">
        <v>193</v>
      </c>
    </row>
    <row r="87" spans="2:12">
      <c r="B87" t="s">
        <v>24</v>
      </c>
      <c r="C87" t="s">
        <v>213</v>
      </c>
      <c r="D87" t="s">
        <v>12</v>
      </c>
      <c r="E87" t="s">
        <v>214</v>
      </c>
      <c r="F87" t="s">
        <v>192</v>
      </c>
      <c r="G87" t="s">
        <v>43</v>
      </c>
      <c r="H87" t="s">
        <v>44</v>
      </c>
      <c r="I87" t="s">
        <v>30</v>
      </c>
      <c r="J87" t="s">
        <v>9</v>
      </c>
      <c r="K87" t="s">
        <v>12</v>
      </c>
      <c r="L87" t="s">
        <v>193</v>
      </c>
    </row>
    <row r="88" spans="2:12">
      <c r="B88" s="3" t="s">
        <v>215</v>
      </c>
      <c r="C88" s="3" t="s">
        <v>12</v>
      </c>
      <c r="D88" s="3" t="s">
        <v>12</v>
      </c>
      <c r="E88" s="3" t="s">
        <v>12</v>
      </c>
      <c r="F88" s="3" t="s">
        <v>216</v>
      </c>
      <c r="G88" s="3" t="s">
        <v>12</v>
      </c>
      <c r="H88" s="3" t="s">
        <v>12</v>
      </c>
      <c r="I88" s="3" t="s">
        <v>12</v>
      </c>
      <c r="J88" s="3" t="s">
        <v>12</v>
      </c>
      <c r="K88" s="3" t="s">
        <v>12</v>
      </c>
      <c r="L88" s="3" t="s">
        <v>12</v>
      </c>
    </row>
    <row r="89" spans="2:12">
      <c r="B89" s="3" t="s">
        <v>14</v>
      </c>
      <c r="C89" s="3" t="s">
        <v>15</v>
      </c>
      <c r="D89" s="3" t="s">
        <v>16</v>
      </c>
      <c r="E89" s="3" t="s">
        <v>17</v>
      </c>
      <c r="F89" s="3" t="s">
        <v>18</v>
      </c>
      <c r="G89" s="3" t="s">
        <v>19</v>
      </c>
      <c r="H89" s="3" t="s">
        <v>20</v>
      </c>
      <c r="I89" s="3" t="s">
        <v>21</v>
      </c>
      <c r="J89" s="3" t="s">
        <v>4</v>
      </c>
      <c r="K89" s="3" t="s">
        <v>22</v>
      </c>
      <c r="L89" s="3" t="s">
        <v>23</v>
      </c>
    </row>
    <row r="90" spans="2:12">
      <c r="B90" t="s">
        <v>24</v>
      </c>
      <c r="C90" t="s">
        <v>217</v>
      </c>
      <c r="D90" t="s">
        <v>12</v>
      </c>
      <c r="E90" t="s">
        <v>218</v>
      </c>
      <c r="F90" t="s">
        <v>219</v>
      </c>
      <c r="G90" t="s">
        <v>37</v>
      </c>
      <c r="H90" t="s">
        <v>38</v>
      </c>
      <c r="I90" t="s">
        <v>30</v>
      </c>
      <c r="J90" t="s">
        <v>9</v>
      </c>
      <c r="K90" t="s">
        <v>12</v>
      </c>
      <c r="L90" t="s">
        <v>220</v>
      </c>
    </row>
    <row r="92" spans="2:3">
      <c r="B92" s="3" t="s">
        <v>221</v>
      </c>
      <c r="C92" s="3" t="s">
        <v>12</v>
      </c>
    </row>
    <row r="93" spans="2:4">
      <c r="B93" s="3" t="s">
        <v>222</v>
      </c>
      <c r="C93" s="3" t="s">
        <v>15</v>
      </c>
      <c r="D93" s="3" t="s">
        <v>223</v>
      </c>
    </row>
    <row r="94" spans="2:4">
      <c r="B94" t="s">
        <v>224</v>
      </c>
      <c r="C94" t="s">
        <v>225</v>
      </c>
      <c r="D94" t="s">
        <v>226</v>
      </c>
    </row>
    <row r="95" spans="2:4">
      <c r="B95" t="s">
        <v>227</v>
      </c>
      <c r="C95" t="s">
        <v>228</v>
      </c>
      <c r="D95" t="s">
        <v>226</v>
      </c>
    </row>
    <row r="96" spans="2:4">
      <c r="B96" t="s">
        <v>229</v>
      </c>
      <c r="C96" t="s">
        <v>230</v>
      </c>
      <c r="D96" t="s">
        <v>231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"/>
  <sheetViews>
    <sheetView workbookViewId="0">
      <selection activeCell="A1" sqref="A1"/>
    </sheetView>
  </sheetViews>
  <sheetFormatPr defaultColWidth="9" defaultRowHeight="14.25" outlineLevelCol="1"/>
  <sheetData>
    <row r="1" ht="39" spans="2:2">
      <c r="B1" s="6" t="s">
        <v>0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70"/>
  <sheetViews>
    <sheetView tabSelected="1" topLeftCell="A8" workbookViewId="0">
      <selection activeCell="A68" sqref="A68:D70"/>
    </sheetView>
  </sheetViews>
  <sheetFormatPr defaultColWidth="11" defaultRowHeight="14.25"/>
  <cols>
    <col min="1" max="1" width="11.5"/>
  </cols>
  <sheetData>
    <row r="1" spans="1:8">
      <c r="A1" s="3" t="s">
        <v>15</v>
      </c>
      <c r="B1" s="3" t="s">
        <v>19</v>
      </c>
      <c r="C1" s="3" t="s">
        <v>20</v>
      </c>
      <c r="D1" s="3" t="s">
        <v>23</v>
      </c>
      <c r="H1" t="s">
        <v>232</v>
      </c>
    </row>
    <row r="2" spans="1:9">
      <c r="A2" t="s">
        <v>25</v>
      </c>
      <c r="B2" t="s">
        <v>28</v>
      </c>
      <c r="C2" t="s">
        <v>29</v>
      </c>
      <c r="D2" s="4">
        <v>333</v>
      </c>
      <c r="E2" t="str">
        <f>VLOOKUP(A2,HOP!A:L,12,0)</f>
        <v>333.00</v>
      </c>
      <c r="F2" t="str">
        <f>VLOOKUP(A2,HOP!A:C,3,0)</f>
        <v>2417814</v>
      </c>
      <c r="G2">
        <f>D2-E2</f>
        <v>0</v>
      </c>
      <c r="H2" t="str">
        <f>$H$1&amp;F2</f>
        <v>，2417814</v>
      </c>
      <c r="I2" t="str">
        <f>VLOOKUP(A2,HOP!A:T,20,0)</f>
        <v>直采</v>
      </c>
    </row>
    <row r="3" spans="1:9">
      <c r="A3" t="s">
        <v>32</v>
      </c>
      <c r="B3" t="s">
        <v>29</v>
      </c>
      <c r="C3" t="s">
        <v>33</v>
      </c>
      <c r="D3" s="4">
        <v>326</v>
      </c>
      <c r="E3" t="str">
        <f>VLOOKUP(A3,HOP!A:L,12,0)</f>
        <v>326.00</v>
      </c>
      <c r="F3" t="str">
        <f>VLOOKUP(A3,HOP!A:C,3,0)</f>
        <v>2419115</v>
      </c>
      <c r="G3">
        <f t="shared" ref="G3:G34" si="0">D3-E3</f>
        <v>0</v>
      </c>
      <c r="H3" t="str">
        <f t="shared" ref="H3:H34" si="1">$H$1&amp;F3</f>
        <v>，2419115</v>
      </c>
      <c r="I3" t="str">
        <f>VLOOKUP(A3,HOP!A:T,20,0)</f>
        <v>直采</v>
      </c>
    </row>
    <row r="4" spans="1:9">
      <c r="A4" t="s">
        <v>35</v>
      </c>
      <c r="B4" t="s">
        <v>37</v>
      </c>
      <c r="C4" t="s">
        <v>38</v>
      </c>
      <c r="D4" s="4">
        <v>324</v>
      </c>
      <c r="E4" t="str">
        <f>VLOOKUP(A4,HOP!A:L,12,0)</f>
        <v>324.00</v>
      </c>
      <c r="F4" t="str">
        <f>VLOOKUP(A4,HOP!A:C,3,0)</f>
        <v>2420755</v>
      </c>
      <c r="G4">
        <f t="shared" si="0"/>
        <v>0</v>
      </c>
      <c r="H4" t="str">
        <f t="shared" si="1"/>
        <v>，2420755</v>
      </c>
      <c r="I4" t="str">
        <f>VLOOKUP(A4,HOP!A:T,20,0)</f>
        <v>直采</v>
      </c>
    </row>
    <row r="5" spans="1:9">
      <c r="A5" t="s">
        <v>40</v>
      </c>
      <c r="B5" t="s">
        <v>43</v>
      </c>
      <c r="C5" t="s">
        <v>44</v>
      </c>
      <c r="D5" s="4">
        <v>322</v>
      </c>
      <c r="E5" t="str">
        <f>VLOOKUP(A5,HOP!A:L,12,0)</f>
        <v>322.00</v>
      </c>
      <c r="F5" t="str">
        <f>VLOOKUP(A5,HOP!A:C,3,0)</f>
        <v>2425314</v>
      </c>
      <c r="G5">
        <f t="shared" si="0"/>
        <v>0</v>
      </c>
      <c r="H5" t="str">
        <f t="shared" si="1"/>
        <v>，2425314</v>
      </c>
      <c r="I5" t="str">
        <f>VLOOKUP(A5,HOP!A:T,20,0)</f>
        <v>直采</v>
      </c>
    </row>
    <row r="6" spans="1:9">
      <c r="A6" t="s">
        <v>48</v>
      </c>
      <c r="B6" t="s">
        <v>43</v>
      </c>
      <c r="C6" t="s">
        <v>44</v>
      </c>
      <c r="D6" s="4">
        <v>550</v>
      </c>
      <c r="E6" t="str">
        <f>VLOOKUP(A6,HOP!A:L,12,0)</f>
        <v>550.00</v>
      </c>
      <c r="F6" t="str">
        <f>VLOOKUP(A6,HOP!A:C,3,0)</f>
        <v>2423336</v>
      </c>
      <c r="G6">
        <f t="shared" si="0"/>
        <v>0</v>
      </c>
      <c r="H6" t="str">
        <f t="shared" si="1"/>
        <v>，2423336</v>
      </c>
      <c r="I6" t="str">
        <f>VLOOKUP(A6,HOP!A:T,20,0)</f>
        <v>直采</v>
      </c>
    </row>
    <row r="7" hidden="1" spans="1:10">
      <c r="A7">
        <v>1327852139</v>
      </c>
      <c r="B7" t="s">
        <v>33</v>
      </c>
      <c r="C7" t="s">
        <v>58</v>
      </c>
      <c r="D7" s="4">
        <v>352</v>
      </c>
      <c r="E7">
        <v>352</v>
      </c>
      <c r="F7" s="7" t="s">
        <v>233</v>
      </c>
      <c r="G7">
        <f t="shared" si="0"/>
        <v>0</v>
      </c>
      <c r="H7" t="str">
        <f t="shared" si="1"/>
        <v>，202202151039310020</v>
      </c>
      <c r="I7" t="e">
        <f>VLOOKUP(A7,HOP!A:T,20,0)</f>
        <v>#N/A</v>
      </c>
      <c r="J7">
        <v>2.15</v>
      </c>
    </row>
    <row r="8" spans="1:9">
      <c r="A8" t="s">
        <v>62</v>
      </c>
      <c r="B8" t="s">
        <v>38</v>
      </c>
      <c r="C8" t="s">
        <v>43</v>
      </c>
      <c r="D8" s="4">
        <v>328</v>
      </c>
      <c r="E8" t="str">
        <f>VLOOKUP(A8,HOP!A:L,12,0)</f>
        <v>328.00</v>
      </c>
      <c r="F8" t="str">
        <f>VLOOKUP(A8,HOP!A:C,3,0)</f>
        <v>2422121</v>
      </c>
      <c r="G8">
        <f t="shared" si="0"/>
        <v>0</v>
      </c>
      <c r="H8" t="str">
        <f t="shared" si="1"/>
        <v>，2422121</v>
      </c>
      <c r="I8" t="str">
        <f>VLOOKUP(A8,HOP!A:T,20,0)</f>
        <v>直采</v>
      </c>
    </row>
    <row r="9" hidden="1" spans="1:10">
      <c r="A9">
        <v>1325627267</v>
      </c>
      <c r="B9" t="s">
        <v>28</v>
      </c>
      <c r="C9" t="s">
        <v>29</v>
      </c>
      <c r="D9" s="4">
        <v>168.81</v>
      </c>
      <c r="E9">
        <v>168.81</v>
      </c>
      <c r="F9" s="7" t="s">
        <v>234</v>
      </c>
      <c r="G9">
        <f t="shared" si="0"/>
        <v>0</v>
      </c>
      <c r="H9" t="str">
        <f t="shared" si="1"/>
        <v>，202202131207270022</v>
      </c>
      <c r="I9" t="e">
        <f>VLOOKUP(A9,HOP!A:T,20,0)</f>
        <v>#N/A</v>
      </c>
      <c r="J9">
        <v>2.13</v>
      </c>
    </row>
    <row r="10" hidden="1" spans="1:10">
      <c r="A10">
        <v>1321075483</v>
      </c>
      <c r="B10" t="s">
        <v>33</v>
      </c>
      <c r="C10" t="s">
        <v>37</v>
      </c>
      <c r="D10" s="4">
        <v>315.2</v>
      </c>
      <c r="E10">
        <v>315.2</v>
      </c>
      <c r="F10" s="7" t="s">
        <v>235</v>
      </c>
      <c r="G10">
        <f t="shared" si="0"/>
        <v>0</v>
      </c>
      <c r="H10" t="str">
        <f t="shared" si="1"/>
        <v>，202202091304550021</v>
      </c>
      <c r="I10" t="e">
        <f>VLOOKUP(A10,HOP!A:T,20,0)</f>
        <v>#N/A</v>
      </c>
      <c r="J10">
        <v>2.9</v>
      </c>
    </row>
    <row r="11" hidden="1" spans="1:10">
      <c r="A11">
        <v>1324954745</v>
      </c>
      <c r="B11" t="s">
        <v>58</v>
      </c>
      <c r="C11" t="s">
        <v>38</v>
      </c>
      <c r="D11" s="4">
        <v>337.62</v>
      </c>
      <c r="E11">
        <v>337.62</v>
      </c>
      <c r="F11" s="7" t="s">
        <v>236</v>
      </c>
      <c r="G11">
        <f t="shared" si="0"/>
        <v>0</v>
      </c>
      <c r="H11" t="str">
        <f t="shared" si="1"/>
        <v>，202202122215410020</v>
      </c>
      <c r="I11" t="e">
        <f>VLOOKUP(A11,HOP!A:T,20,0)</f>
        <v>#N/A</v>
      </c>
      <c r="J11">
        <v>2.12</v>
      </c>
    </row>
    <row r="12" hidden="1" spans="1:10">
      <c r="A12">
        <v>1329530306</v>
      </c>
      <c r="B12" t="s">
        <v>37</v>
      </c>
      <c r="C12" t="s">
        <v>38</v>
      </c>
      <c r="D12" s="4">
        <v>156</v>
      </c>
      <c r="E12">
        <v>156</v>
      </c>
      <c r="F12" s="7" t="s">
        <v>237</v>
      </c>
      <c r="G12">
        <f t="shared" si="0"/>
        <v>0</v>
      </c>
      <c r="H12" t="str">
        <f t="shared" si="1"/>
        <v>，202202162139470021</v>
      </c>
      <c r="I12" t="e">
        <f>VLOOKUP(A12,HOP!A:T,20,0)</f>
        <v>#N/A</v>
      </c>
      <c r="J12">
        <v>2.16</v>
      </c>
    </row>
    <row r="13" spans="1:9">
      <c r="A13" t="s">
        <v>85</v>
      </c>
      <c r="B13" t="s">
        <v>28</v>
      </c>
      <c r="C13" t="s">
        <v>29</v>
      </c>
      <c r="D13" s="4">
        <v>246</v>
      </c>
      <c r="E13" t="str">
        <f>VLOOKUP(A13,HOP!A:L,12,0)</f>
        <v>246.00</v>
      </c>
      <c r="F13" t="str">
        <f>VLOOKUP(A13,HOP!A:C,3,0)</f>
        <v>2418786</v>
      </c>
      <c r="G13">
        <f t="shared" si="0"/>
        <v>0</v>
      </c>
      <c r="H13" t="str">
        <f t="shared" si="1"/>
        <v>，2418786</v>
      </c>
      <c r="I13" t="str">
        <f>VLOOKUP(A13,HOP!A:T,20,0)</f>
        <v>直采</v>
      </c>
    </row>
    <row r="14" spans="1:9">
      <c r="A14" t="s">
        <v>91</v>
      </c>
      <c r="B14" t="s">
        <v>28</v>
      </c>
      <c r="C14" t="s">
        <v>29</v>
      </c>
      <c r="D14" s="4">
        <v>219.32</v>
      </c>
      <c r="E14" t="str">
        <f>VLOOKUP(A14,HOP!A:L,12,0)</f>
        <v>219.32</v>
      </c>
      <c r="F14" t="str">
        <f>VLOOKUP(A14,HOP!A:C,3,0)</f>
        <v>2418788</v>
      </c>
      <c r="G14">
        <f t="shared" si="0"/>
        <v>0</v>
      </c>
      <c r="H14" t="str">
        <f t="shared" si="1"/>
        <v>，2418788</v>
      </c>
      <c r="I14" t="str">
        <f>VLOOKUP(A14,HOP!A:T,20,0)</f>
        <v>直采</v>
      </c>
    </row>
    <row r="15" spans="1:9">
      <c r="A15" t="s">
        <v>95</v>
      </c>
      <c r="B15" t="s">
        <v>28</v>
      </c>
      <c r="C15" t="s">
        <v>29</v>
      </c>
      <c r="D15" s="4">
        <v>219.32</v>
      </c>
      <c r="E15" t="str">
        <f>VLOOKUP(A15,HOP!A:L,12,0)</f>
        <v>219.32</v>
      </c>
      <c r="F15" t="str">
        <f>VLOOKUP(A15,HOP!A:C,3,0)</f>
        <v>2418789</v>
      </c>
      <c r="G15">
        <f t="shared" si="0"/>
        <v>0</v>
      </c>
      <c r="H15" t="str">
        <f t="shared" si="1"/>
        <v>，2418789</v>
      </c>
      <c r="I15" t="str">
        <f>VLOOKUP(A15,HOP!A:T,20,0)</f>
        <v>直采</v>
      </c>
    </row>
    <row r="16" spans="1:9">
      <c r="A16" t="s">
        <v>97</v>
      </c>
      <c r="B16" t="s">
        <v>29</v>
      </c>
      <c r="C16" t="s">
        <v>33</v>
      </c>
      <c r="D16" s="4">
        <v>219.32</v>
      </c>
      <c r="E16" t="str">
        <f>VLOOKUP(A16,HOP!A:L,12,0)</f>
        <v>219.32</v>
      </c>
      <c r="F16" t="str">
        <f>VLOOKUP(A16,HOP!A:C,3,0)</f>
        <v>2417750</v>
      </c>
      <c r="G16">
        <f t="shared" si="0"/>
        <v>0</v>
      </c>
      <c r="H16" t="str">
        <f t="shared" si="1"/>
        <v>，2417750</v>
      </c>
      <c r="I16" t="str">
        <f>VLOOKUP(A16,HOP!A:T,20,0)</f>
        <v>直采</v>
      </c>
    </row>
    <row r="17" spans="1:9">
      <c r="A17" t="s">
        <v>99</v>
      </c>
      <c r="B17" t="s">
        <v>29</v>
      </c>
      <c r="C17" t="s">
        <v>33</v>
      </c>
      <c r="D17" s="4">
        <v>226.54</v>
      </c>
      <c r="E17" t="str">
        <f>VLOOKUP(A17,HOP!A:L,12,0)</f>
        <v>226.54</v>
      </c>
      <c r="F17" t="str">
        <f>VLOOKUP(A17,HOP!A:C,3,0)</f>
        <v>2419234</v>
      </c>
      <c r="G17">
        <f t="shared" si="0"/>
        <v>0</v>
      </c>
      <c r="H17" t="str">
        <f t="shared" si="1"/>
        <v>，2419234</v>
      </c>
      <c r="I17" t="str">
        <f>VLOOKUP(A17,HOP!A:T,20,0)</f>
        <v>直采</v>
      </c>
    </row>
    <row r="18" spans="1:9">
      <c r="A18" t="s">
        <v>101</v>
      </c>
      <c r="B18" t="s">
        <v>29</v>
      </c>
      <c r="C18" t="s">
        <v>33</v>
      </c>
      <c r="D18" s="4">
        <v>226.54</v>
      </c>
      <c r="E18" t="str">
        <f>VLOOKUP(A18,HOP!A:L,12,0)</f>
        <v>226.54</v>
      </c>
      <c r="F18" t="str">
        <f>VLOOKUP(A18,HOP!A:C,3,0)</f>
        <v>2419321</v>
      </c>
      <c r="G18">
        <f t="shared" si="0"/>
        <v>0</v>
      </c>
      <c r="H18" t="str">
        <f t="shared" si="1"/>
        <v>，2419321</v>
      </c>
      <c r="I18" t="str">
        <f>VLOOKUP(A18,HOP!A:T,20,0)</f>
        <v>直采</v>
      </c>
    </row>
    <row r="19" spans="1:9">
      <c r="A19" t="s">
        <v>103</v>
      </c>
      <c r="B19" t="s">
        <v>29</v>
      </c>
      <c r="C19" t="s">
        <v>33</v>
      </c>
      <c r="D19" s="4">
        <v>226.54</v>
      </c>
      <c r="E19" t="str">
        <f>VLOOKUP(A19,HOP!A:L,12,0)</f>
        <v>226.54</v>
      </c>
      <c r="F19" t="str">
        <f>VLOOKUP(A19,HOP!A:C,3,0)</f>
        <v>2419322</v>
      </c>
      <c r="G19">
        <f t="shared" si="0"/>
        <v>0</v>
      </c>
      <c r="H19" t="str">
        <f t="shared" si="1"/>
        <v>，2419322</v>
      </c>
      <c r="I19" t="str">
        <f>VLOOKUP(A19,HOP!A:T,20,0)</f>
        <v>直采</v>
      </c>
    </row>
    <row r="20" spans="1:9">
      <c r="A20" t="s">
        <v>105</v>
      </c>
      <c r="B20" t="s">
        <v>33</v>
      </c>
      <c r="C20" t="s">
        <v>58</v>
      </c>
      <c r="D20" s="4">
        <v>395.75</v>
      </c>
      <c r="E20" t="str">
        <f>VLOOKUP(A20,HOP!A:L,12,0)</f>
        <v>395.75</v>
      </c>
      <c r="F20" t="str">
        <f>VLOOKUP(A20,HOP!A:C,3,0)</f>
        <v>2419602</v>
      </c>
      <c r="G20">
        <f t="shared" si="0"/>
        <v>0</v>
      </c>
      <c r="H20" t="str">
        <f t="shared" si="1"/>
        <v>，2419602</v>
      </c>
      <c r="I20" t="str">
        <f>VLOOKUP(A20,HOP!A:T,20,0)</f>
        <v>直采</v>
      </c>
    </row>
    <row r="21" spans="1:9">
      <c r="A21" t="s">
        <v>109</v>
      </c>
      <c r="B21" t="s">
        <v>58</v>
      </c>
      <c r="C21" t="s">
        <v>37</v>
      </c>
      <c r="D21" s="4">
        <v>226.54</v>
      </c>
      <c r="E21" t="str">
        <f>VLOOKUP(A21,HOP!A:L,12,0)</f>
        <v>226.54</v>
      </c>
      <c r="F21" t="str">
        <f>VLOOKUP(A21,HOP!A:C,3,0)</f>
        <v>2420009</v>
      </c>
      <c r="G21">
        <f t="shared" si="0"/>
        <v>0</v>
      </c>
      <c r="H21" t="str">
        <f t="shared" si="1"/>
        <v>，2420009</v>
      </c>
      <c r="I21" t="str">
        <f>VLOOKUP(A21,HOP!A:T,20,0)</f>
        <v>直采</v>
      </c>
    </row>
    <row r="22" spans="1:9">
      <c r="A22" t="s">
        <v>111</v>
      </c>
      <c r="B22" t="s">
        <v>38</v>
      </c>
      <c r="C22" t="s">
        <v>43</v>
      </c>
      <c r="D22" s="4">
        <v>391.53</v>
      </c>
      <c r="E22" t="str">
        <f>VLOOKUP(A22,HOP!A:L,12,0)</f>
        <v>391.53</v>
      </c>
      <c r="F22" t="str">
        <f>VLOOKUP(A22,HOP!A:C,3,0)</f>
        <v>2393951</v>
      </c>
      <c r="G22">
        <f t="shared" si="0"/>
        <v>0</v>
      </c>
      <c r="H22" t="str">
        <f t="shared" si="1"/>
        <v>，2393951</v>
      </c>
      <c r="I22" t="str">
        <f>VLOOKUP(A22,HOP!A:T,20,0)</f>
        <v>直采</v>
      </c>
    </row>
    <row r="23" spans="1:9">
      <c r="A23" t="s">
        <v>114</v>
      </c>
      <c r="B23" t="s">
        <v>38</v>
      </c>
      <c r="C23" t="s">
        <v>44</v>
      </c>
      <c r="D23" s="4">
        <v>791.5</v>
      </c>
      <c r="E23" t="str">
        <f>VLOOKUP(A23,HOP!A:L,12,0)</f>
        <v>791.50</v>
      </c>
      <c r="F23" t="str">
        <f>VLOOKUP(A23,HOP!A:C,3,0)</f>
        <v>2421376</v>
      </c>
      <c r="G23">
        <f t="shared" si="0"/>
        <v>0</v>
      </c>
      <c r="H23" t="str">
        <f t="shared" si="1"/>
        <v>，2421376</v>
      </c>
      <c r="I23" t="str">
        <f>VLOOKUP(A23,HOP!A:T,20,0)</f>
        <v>直采</v>
      </c>
    </row>
    <row r="24" spans="1:9">
      <c r="A24" t="s">
        <v>117</v>
      </c>
      <c r="B24" t="s">
        <v>43</v>
      </c>
      <c r="C24" t="s">
        <v>44</v>
      </c>
      <c r="D24" s="4">
        <v>226.54</v>
      </c>
      <c r="E24" t="str">
        <f>VLOOKUP(A24,HOP!A:L,12,0)</f>
        <v>226.54</v>
      </c>
      <c r="F24" t="str">
        <f>VLOOKUP(A24,HOP!A:C,3,0)</f>
        <v>2424038</v>
      </c>
      <c r="G24">
        <f t="shared" si="0"/>
        <v>0</v>
      </c>
      <c r="H24" t="str">
        <f t="shared" si="1"/>
        <v>，2424038</v>
      </c>
      <c r="I24" t="str">
        <f>VLOOKUP(A24,HOP!A:T,20,0)</f>
        <v>直采</v>
      </c>
    </row>
    <row r="25" hidden="1" spans="1:10">
      <c r="A25">
        <v>1329442991</v>
      </c>
      <c r="B25" t="s">
        <v>58</v>
      </c>
      <c r="C25" t="s">
        <v>37</v>
      </c>
      <c r="D25" s="4">
        <v>136</v>
      </c>
      <c r="E25">
        <v>136</v>
      </c>
      <c r="F25" s="7" t="s">
        <v>238</v>
      </c>
      <c r="G25">
        <f t="shared" si="0"/>
        <v>0</v>
      </c>
      <c r="H25" t="str">
        <f t="shared" si="1"/>
        <v>，202202161950160021</v>
      </c>
      <c r="I25" t="e">
        <f>VLOOKUP(A25,HOP!A:T,20,0)</f>
        <v>#N/A</v>
      </c>
      <c r="J25">
        <v>2.16</v>
      </c>
    </row>
    <row r="26" hidden="1" spans="1:10">
      <c r="A26">
        <v>1329559974</v>
      </c>
      <c r="B26" t="s">
        <v>58</v>
      </c>
      <c r="C26" t="s">
        <v>37</v>
      </c>
      <c r="D26" s="4">
        <v>138.41</v>
      </c>
      <c r="E26">
        <v>138.41</v>
      </c>
      <c r="F26" s="7" t="s">
        <v>239</v>
      </c>
      <c r="G26">
        <f t="shared" si="0"/>
        <v>0</v>
      </c>
      <c r="H26" t="str">
        <f t="shared" si="1"/>
        <v>，202202162219430021</v>
      </c>
      <c r="I26" t="e">
        <f>VLOOKUP(A26,HOP!A:T,20,0)</f>
        <v>#N/A</v>
      </c>
      <c r="J26">
        <v>2.16</v>
      </c>
    </row>
    <row r="27" hidden="1" spans="1:10">
      <c r="A27">
        <v>1330266060</v>
      </c>
      <c r="B27" t="s">
        <v>37</v>
      </c>
      <c r="C27" t="s">
        <v>38</v>
      </c>
      <c r="D27" s="4">
        <v>142.41</v>
      </c>
      <c r="E27">
        <v>142.41</v>
      </c>
      <c r="F27" s="7" t="s">
        <v>240</v>
      </c>
      <c r="G27">
        <f t="shared" si="0"/>
        <v>0</v>
      </c>
      <c r="H27" t="str">
        <f t="shared" si="1"/>
        <v>，202202171309180022</v>
      </c>
      <c r="I27" t="e">
        <f>VLOOKUP(A27,HOP!A:T,20,0)</f>
        <v>#N/A</v>
      </c>
      <c r="J27">
        <v>2.17</v>
      </c>
    </row>
    <row r="28" hidden="1" spans="1:10">
      <c r="A28">
        <v>1330354462</v>
      </c>
      <c r="B28" t="s">
        <v>37</v>
      </c>
      <c r="C28" t="s">
        <v>38</v>
      </c>
      <c r="D28" s="4">
        <v>142.41</v>
      </c>
      <c r="E28">
        <v>142.41</v>
      </c>
      <c r="F28" s="7" t="s">
        <v>241</v>
      </c>
      <c r="G28">
        <f t="shared" si="0"/>
        <v>0</v>
      </c>
      <c r="H28" t="str">
        <f t="shared" si="1"/>
        <v>，202202171453340025</v>
      </c>
      <c r="I28" t="e">
        <f>VLOOKUP(A28,HOP!A:T,20,0)</f>
        <v>#N/A</v>
      </c>
      <c r="J28">
        <v>2.17</v>
      </c>
    </row>
    <row r="29" hidden="1" spans="1:10">
      <c r="A29">
        <v>1329304581</v>
      </c>
      <c r="B29" t="s">
        <v>58</v>
      </c>
      <c r="C29" t="s">
        <v>43</v>
      </c>
      <c r="D29" s="4">
        <v>408</v>
      </c>
      <c r="E29">
        <v>408</v>
      </c>
      <c r="F29" s="7" t="s">
        <v>242</v>
      </c>
      <c r="G29">
        <f t="shared" si="0"/>
        <v>0</v>
      </c>
      <c r="H29" t="str">
        <f t="shared" si="1"/>
        <v>，202202161657380021</v>
      </c>
      <c r="I29" t="e">
        <f>VLOOKUP(A29,HOP!A:T,20,0)</f>
        <v>#N/A</v>
      </c>
      <c r="J29">
        <v>2.16</v>
      </c>
    </row>
    <row r="30" hidden="1" spans="1:10">
      <c r="A30">
        <v>1331414928</v>
      </c>
      <c r="B30" t="s">
        <v>38</v>
      </c>
      <c r="C30" t="s">
        <v>43</v>
      </c>
      <c r="D30" s="4">
        <v>152</v>
      </c>
      <c r="E30">
        <v>152</v>
      </c>
      <c r="F30" s="7" t="s">
        <v>243</v>
      </c>
      <c r="G30">
        <f t="shared" si="0"/>
        <v>0</v>
      </c>
      <c r="H30" t="str">
        <f t="shared" si="1"/>
        <v>，202202181303360022</v>
      </c>
      <c r="I30" t="e">
        <f>VLOOKUP(A30,HOP!A:T,20,0)</f>
        <v>#N/A</v>
      </c>
      <c r="J30">
        <v>2.18</v>
      </c>
    </row>
    <row r="31" hidden="1" spans="1:10">
      <c r="A31">
        <v>1331622108</v>
      </c>
      <c r="B31" t="s">
        <v>38</v>
      </c>
      <c r="C31" t="s">
        <v>43</v>
      </c>
      <c r="D31" s="4">
        <v>152</v>
      </c>
      <c r="E31">
        <v>152</v>
      </c>
      <c r="F31" s="7" t="s">
        <v>244</v>
      </c>
      <c r="G31">
        <f t="shared" si="0"/>
        <v>0</v>
      </c>
      <c r="H31" t="str">
        <f t="shared" si="1"/>
        <v>，202202181734420020</v>
      </c>
      <c r="I31" t="e">
        <f>VLOOKUP(A31,HOP!A:T,20,0)</f>
        <v>#N/A</v>
      </c>
      <c r="J31">
        <v>2.18</v>
      </c>
    </row>
    <row r="32" hidden="1" spans="1:10">
      <c r="A32">
        <v>1329604547</v>
      </c>
      <c r="B32" t="s">
        <v>43</v>
      </c>
      <c r="C32" t="s">
        <v>44</v>
      </c>
      <c r="D32" s="4">
        <v>136</v>
      </c>
      <c r="E32">
        <v>136</v>
      </c>
      <c r="F32" s="7" t="s">
        <v>245</v>
      </c>
      <c r="G32">
        <f t="shared" si="0"/>
        <v>0</v>
      </c>
      <c r="H32" t="str">
        <f t="shared" si="1"/>
        <v>，202202162313100021</v>
      </c>
      <c r="I32" t="e">
        <f>VLOOKUP(A32,HOP!A:T,20,0)</f>
        <v>#N/A</v>
      </c>
      <c r="J32">
        <v>2.16</v>
      </c>
    </row>
    <row r="33" hidden="1" spans="1:10">
      <c r="A33">
        <v>1331042889</v>
      </c>
      <c r="B33" t="s">
        <v>43</v>
      </c>
      <c r="C33" t="s">
        <v>44</v>
      </c>
      <c r="D33" s="4">
        <v>152</v>
      </c>
      <c r="E33">
        <v>152</v>
      </c>
      <c r="F33" s="7" t="s">
        <v>246</v>
      </c>
      <c r="G33">
        <f t="shared" si="0"/>
        <v>0</v>
      </c>
      <c r="H33" t="str">
        <f t="shared" si="1"/>
        <v>，202202180800220025</v>
      </c>
      <c r="I33" t="e">
        <f>VLOOKUP(A33,HOP!A:T,20,0)</f>
        <v>#N/A</v>
      </c>
      <c r="J33">
        <v>2.18</v>
      </c>
    </row>
    <row r="34" hidden="1" spans="1:10">
      <c r="A34">
        <v>1332680027</v>
      </c>
      <c r="B34" t="s">
        <v>43</v>
      </c>
      <c r="C34" t="s">
        <v>44</v>
      </c>
      <c r="D34" s="4">
        <v>152</v>
      </c>
      <c r="E34">
        <v>152</v>
      </c>
      <c r="F34" s="7" t="s">
        <v>247</v>
      </c>
      <c r="G34">
        <f t="shared" si="0"/>
        <v>0</v>
      </c>
      <c r="H34" t="str">
        <f t="shared" si="1"/>
        <v>，202202191538450022</v>
      </c>
      <c r="I34" t="e">
        <f>VLOOKUP(A34,HOP!A:T,20,0)</f>
        <v>#N/A</v>
      </c>
      <c r="J34">
        <v>2.19</v>
      </c>
    </row>
    <row r="35" hidden="1" spans="1:10">
      <c r="A35">
        <v>1332855995</v>
      </c>
      <c r="B35" t="s">
        <v>43</v>
      </c>
      <c r="C35" t="s">
        <v>44</v>
      </c>
      <c r="D35" s="4">
        <v>152</v>
      </c>
      <c r="E35">
        <v>152</v>
      </c>
      <c r="F35" s="7" t="s">
        <v>248</v>
      </c>
      <c r="G35">
        <f t="shared" ref="G35:G59" si="2">D35-E35</f>
        <v>0</v>
      </c>
      <c r="H35" t="str">
        <f t="shared" ref="H35:H59" si="3">$H$1&amp;F35</f>
        <v>，202202191913150020</v>
      </c>
      <c r="I35" t="e">
        <f>VLOOKUP(A35,HOP!A:T,20,0)</f>
        <v>#N/A</v>
      </c>
      <c r="J35">
        <v>2.19</v>
      </c>
    </row>
    <row r="36" spans="1:9">
      <c r="A36" t="s">
        <v>160</v>
      </c>
      <c r="B36" t="s">
        <v>43</v>
      </c>
      <c r="C36" t="s">
        <v>44</v>
      </c>
      <c r="D36" s="4">
        <v>130</v>
      </c>
      <c r="E36" t="str">
        <f>VLOOKUP(A36,HOP!A:L,12,0)</f>
        <v>130.00</v>
      </c>
      <c r="F36" t="str">
        <f>VLOOKUP(A36,HOP!A:C,3,0)</f>
        <v>2424526</v>
      </c>
      <c r="G36">
        <f t="shared" si="2"/>
        <v>0</v>
      </c>
      <c r="H36" t="str">
        <f t="shared" si="3"/>
        <v>，2424526</v>
      </c>
      <c r="I36" t="str">
        <f>VLOOKUP(A36,HOP!A:T,20,0)</f>
        <v>直采</v>
      </c>
    </row>
    <row r="37" spans="1:9">
      <c r="A37" t="s">
        <v>164</v>
      </c>
      <c r="B37" t="s">
        <v>43</v>
      </c>
      <c r="C37" t="s">
        <v>44</v>
      </c>
      <c r="D37" s="4">
        <v>130</v>
      </c>
      <c r="E37" t="str">
        <f>VLOOKUP(A37,HOP!A:L,12,0)</f>
        <v>130.00</v>
      </c>
      <c r="F37" t="str">
        <f>VLOOKUP(A37,HOP!A:C,3,0)</f>
        <v>2424775</v>
      </c>
      <c r="G37">
        <f t="shared" si="2"/>
        <v>0</v>
      </c>
      <c r="H37" t="str">
        <f t="shared" si="3"/>
        <v>，2424775</v>
      </c>
      <c r="I37" t="str">
        <f>VLOOKUP(A37,HOP!A:T,20,0)</f>
        <v>直采</v>
      </c>
    </row>
    <row r="38" spans="1:9">
      <c r="A38" t="s">
        <v>168</v>
      </c>
      <c r="B38" t="s">
        <v>28</v>
      </c>
      <c r="C38" t="s">
        <v>29</v>
      </c>
      <c r="D38" s="4">
        <v>195</v>
      </c>
      <c r="E38" t="str">
        <f>VLOOKUP(A38,HOP!A:L,12,0)</f>
        <v>195.00</v>
      </c>
      <c r="F38" t="str">
        <f>VLOOKUP(A38,HOP!A:C,3,0)</f>
        <v>2418796</v>
      </c>
      <c r="G38">
        <f t="shared" si="2"/>
        <v>0</v>
      </c>
      <c r="H38" t="str">
        <f t="shared" si="3"/>
        <v>，2418796</v>
      </c>
      <c r="I38" t="str">
        <f>VLOOKUP(A38,HOP!A:T,20,0)</f>
        <v>直采</v>
      </c>
    </row>
    <row r="39" spans="1:9">
      <c r="A39" t="s">
        <v>172</v>
      </c>
      <c r="B39" t="s">
        <v>33</v>
      </c>
      <c r="C39" t="s">
        <v>58</v>
      </c>
      <c r="D39" s="4">
        <v>195</v>
      </c>
      <c r="E39" t="str">
        <f>VLOOKUP(A39,HOP!A:L,12,0)</f>
        <v>195.00</v>
      </c>
      <c r="F39" t="str">
        <f>VLOOKUP(A39,HOP!A:C,3,0)</f>
        <v>2419617</v>
      </c>
      <c r="G39">
        <f t="shared" si="2"/>
        <v>0</v>
      </c>
      <c r="H39" t="str">
        <f t="shared" si="3"/>
        <v>，2419617</v>
      </c>
      <c r="I39" t="str">
        <f>VLOOKUP(A39,HOP!A:T,20,0)</f>
        <v>直采</v>
      </c>
    </row>
    <row r="40" spans="1:9">
      <c r="A40" t="s">
        <v>174</v>
      </c>
      <c r="B40" t="s">
        <v>58</v>
      </c>
      <c r="C40" t="s">
        <v>37</v>
      </c>
      <c r="D40" s="4">
        <v>181</v>
      </c>
      <c r="E40" t="str">
        <f>VLOOKUP(A40,HOP!A:L,12,0)</f>
        <v>181.00</v>
      </c>
      <c r="F40" t="str">
        <f>VLOOKUP(A40,HOP!A:C,3,0)</f>
        <v>2419880</v>
      </c>
      <c r="G40">
        <f t="shared" si="2"/>
        <v>0</v>
      </c>
      <c r="H40" t="str">
        <f t="shared" si="3"/>
        <v>，2419880</v>
      </c>
      <c r="I40" t="str">
        <f>VLOOKUP(A40,HOP!A:T,20,0)</f>
        <v>直采</v>
      </c>
    </row>
    <row r="41" spans="1:9">
      <c r="A41" t="s">
        <v>178</v>
      </c>
      <c r="B41" t="s">
        <v>37</v>
      </c>
      <c r="C41" t="s">
        <v>38</v>
      </c>
      <c r="D41" s="4">
        <v>181</v>
      </c>
      <c r="E41" t="str">
        <f>VLOOKUP(A41,HOP!A:L,12,0)</f>
        <v>181.00</v>
      </c>
      <c r="F41" t="str">
        <f>VLOOKUP(A41,HOP!A:C,3,0)</f>
        <v>2419994</v>
      </c>
      <c r="G41">
        <f t="shared" si="2"/>
        <v>0</v>
      </c>
      <c r="H41" t="str">
        <f t="shared" si="3"/>
        <v>，2419994</v>
      </c>
      <c r="I41" t="str">
        <f>VLOOKUP(A41,HOP!A:T,20,0)</f>
        <v>直采</v>
      </c>
    </row>
    <row r="42" spans="1:9">
      <c r="A42" t="s">
        <v>180</v>
      </c>
      <c r="B42" t="s">
        <v>37</v>
      </c>
      <c r="C42" t="s">
        <v>38</v>
      </c>
      <c r="D42" s="4">
        <v>195</v>
      </c>
      <c r="E42" t="str">
        <f>VLOOKUP(A42,HOP!A:L,12,0)</f>
        <v>195.00</v>
      </c>
      <c r="F42" t="str">
        <f>VLOOKUP(A42,HOP!A:C,3,0)</f>
        <v>2420486</v>
      </c>
      <c r="G42">
        <f t="shared" si="2"/>
        <v>0</v>
      </c>
      <c r="H42" t="str">
        <f t="shared" si="3"/>
        <v>，2420486</v>
      </c>
      <c r="I42" t="str">
        <f>VLOOKUP(A42,HOP!A:T,20,0)</f>
        <v>直采</v>
      </c>
    </row>
    <row r="43" spans="1:9">
      <c r="A43" t="s">
        <v>184</v>
      </c>
      <c r="B43" t="s">
        <v>37</v>
      </c>
      <c r="C43" t="s">
        <v>38</v>
      </c>
      <c r="D43" s="4">
        <v>140</v>
      </c>
      <c r="E43" t="str">
        <f>VLOOKUP(A43,HOP!A:L,12,0)</f>
        <v>140.00</v>
      </c>
      <c r="F43" t="str">
        <f>VLOOKUP(A43,HOP!A:C,3,0)</f>
        <v>2420827</v>
      </c>
      <c r="G43">
        <f t="shared" si="2"/>
        <v>0</v>
      </c>
      <c r="H43" t="str">
        <f t="shared" si="3"/>
        <v>，2420827</v>
      </c>
      <c r="I43" t="str">
        <f>VLOOKUP(A43,HOP!A:T,20,0)</f>
        <v>直采</v>
      </c>
    </row>
    <row r="44" hidden="1" spans="1:10">
      <c r="A44">
        <v>1325632786</v>
      </c>
      <c r="B44" t="s">
        <v>28</v>
      </c>
      <c r="C44" t="s">
        <v>29</v>
      </c>
      <c r="D44" s="4">
        <v>268</v>
      </c>
      <c r="E44">
        <v>268</v>
      </c>
      <c r="F44" s="7" t="s">
        <v>249</v>
      </c>
      <c r="G44">
        <f t="shared" si="2"/>
        <v>0</v>
      </c>
      <c r="H44" t="str">
        <f t="shared" si="3"/>
        <v>，202202131218110022</v>
      </c>
      <c r="I44" t="e">
        <f>VLOOKUP(A44,HOP!A:T,20,0)</f>
        <v>#N/A</v>
      </c>
      <c r="J44">
        <v>2.13</v>
      </c>
    </row>
    <row r="45" hidden="1" spans="1:10">
      <c r="A45">
        <v>1324588520</v>
      </c>
      <c r="B45" t="s">
        <v>29</v>
      </c>
      <c r="C45" t="s">
        <v>33</v>
      </c>
      <c r="D45" s="4">
        <v>268</v>
      </c>
      <c r="E45">
        <v>268</v>
      </c>
      <c r="F45" s="7" t="s">
        <v>250</v>
      </c>
      <c r="G45">
        <f t="shared" si="2"/>
        <v>0</v>
      </c>
      <c r="H45" t="str">
        <f t="shared" si="3"/>
        <v>，202202121428220022</v>
      </c>
      <c r="I45" t="e">
        <f>VLOOKUP(A45,HOP!A:T,20,0)</f>
        <v>#N/A</v>
      </c>
      <c r="J45">
        <v>2.12</v>
      </c>
    </row>
    <row r="46" hidden="1" spans="1:10">
      <c r="A46">
        <v>1326952399</v>
      </c>
      <c r="B46" t="s">
        <v>33</v>
      </c>
      <c r="C46" t="s">
        <v>58</v>
      </c>
      <c r="D46" s="4">
        <v>268</v>
      </c>
      <c r="E46">
        <v>268</v>
      </c>
      <c r="F46" s="7" t="s">
        <v>251</v>
      </c>
      <c r="G46">
        <f t="shared" si="2"/>
        <v>0</v>
      </c>
      <c r="H46" t="str">
        <f t="shared" si="3"/>
        <v>，202202141552520020</v>
      </c>
      <c r="I46" t="e">
        <f>VLOOKUP(A46,HOP!A:T,20,0)</f>
        <v>#N/A</v>
      </c>
      <c r="J46">
        <v>2.14</v>
      </c>
    </row>
    <row r="47" hidden="1" spans="1:10">
      <c r="A47">
        <v>1327918531</v>
      </c>
      <c r="B47" t="s">
        <v>33</v>
      </c>
      <c r="C47" t="s">
        <v>58</v>
      </c>
      <c r="D47" s="4">
        <v>268</v>
      </c>
      <c r="E47">
        <v>268</v>
      </c>
      <c r="F47" s="7" t="s">
        <v>252</v>
      </c>
      <c r="G47">
        <f t="shared" si="2"/>
        <v>0</v>
      </c>
      <c r="H47" t="str">
        <f t="shared" si="3"/>
        <v>，202202151315130020</v>
      </c>
      <c r="I47" t="e">
        <f>VLOOKUP(A47,HOP!A:T,20,0)</f>
        <v>#N/A</v>
      </c>
      <c r="J47">
        <v>2.15</v>
      </c>
    </row>
    <row r="48" hidden="1" spans="1:10">
      <c r="A48">
        <v>1329302087</v>
      </c>
      <c r="B48" t="s">
        <v>58</v>
      </c>
      <c r="C48" t="s">
        <v>37</v>
      </c>
      <c r="D48" s="4">
        <v>268</v>
      </c>
      <c r="E48">
        <v>268</v>
      </c>
      <c r="F48" s="7" t="s">
        <v>253</v>
      </c>
      <c r="G48">
        <f t="shared" si="2"/>
        <v>0</v>
      </c>
      <c r="H48" t="str">
        <f t="shared" si="3"/>
        <v>，202202161659380021</v>
      </c>
      <c r="I48" t="e">
        <f>VLOOKUP(A48,HOP!A:T,20,0)</f>
        <v>#N/A</v>
      </c>
      <c r="J48">
        <v>2.16</v>
      </c>
    </row>
    <row r="49" hidden="1" spans="1:10">
      <c r="A49">
        <v>1329383219</v>
      </c>
      <c r="B49" t="s">
        <v>58</v>
      </c>
      <c r="C49" t="s">
        <v>37</v>
      </c>
      <c r="D49" s="4">
        <v>268</v>
      </c>
      <c r="E49">
        <v>268</v>
      </c>
      <c r="F49" s="7" t="s">
        <v>254</v>
      </c>
      <c r="G49">
        <f t="shared" si="2"/>
        <v>0</v>
      </c>
      <c r="H49" t="str">
        <f t="shared" si="3"/>
        <v>，202202161840030021</v>
      </c>
      <c r="I49" t="e">
        <f>VLOOKUP(A49,HOP!A:T,20,0)</f>
        <v>#N/A</v>
      </c>
      <c r="J49">
        <v>2.16</v>
      </c>
    </row>
    <row r="50" hidden="1" spans="1:10">
      <c r="A50">
        <v>1330288608</v>
      </c>
      <c r="B50" t="s">
        <v>37</v>
      </c>
      <c r="C50" t="s">
        <v>38</v>
      </c>
      <c r="D50" s="4">
        <v>268</v>
      </c>
      <c r="E50">
        <v>268</v>
      </c>
      <c r="F50" s="7" t="s">
        <v>255</v>
      </c>
      <c r="G50">
        <f t="shared" si="2"/>
        <v>0</v>
      </c>
      <c r="H50" t="str">
        <f t="shared" si="3"/>
        <v>，202202171340290022</v>
      </c>
      <c r="I50" t="e">
        <f>VLOOKUP(A50,HOP!A:T,20,0)</f>
        <v>#N/A</v>
      </c>
      <c r="J50">
        <v>2.17</v>
      </c>
    </row>
    <row r="51" hidden="1" spans="1:10">
      <c r="A51">
        <v>1330653726</v>
      </c>
      <c r="B51" t="s">
        <v>37</v>
      </c>
      <c r="C51" t="s">
        <v>38</v>
      </c>
      <c r="D51" s="4">
        <v>268</v>
      </c>
      <c r="E51">
        <v>268</v>
      </c>
      <c r="F51" s="7" t="s">
        <v>256</v>
      </c>
      <c r="G51">
        <f t="shared" si="2"/>
        <v>0</v>
      </c>
      <c r="H51" t="str">
        <f t="shared" si="3"/>
        <v>，202202172109190021</v>
      </c>
      <c r="I51" t="e">
        <f>VLOOKUP(A51,HOP!A:T,20,0)</f>
        <v>#N/A</v>
      </c>
      <c r="J51">
        <v>2.17</v>
      </c>
    </row>
    <row r="52" hidden="1" spans="1:10">
      <c r="A52">
        <v>1330684225</v>
      </c>
      <c r="B52" t="s">
        <v>37</v>
      </c>
      <c r="C52" t="s">
        <v>38</v>
      </c>
      <c r="D52" s="4">
        <v>268</v>
      </c>
      <c r="E52">
        <v>268</v>
      </c>
      <c r="F52" s="7" t="s">
        <v>257</v>
      </c>
      <c r="G52">
        <f t="shared" si="2"/>
        <v>0</v>
      </c>
      <c r="H52" t="str">
        <f t="shared" si="3"/>
        <v>，202202172147410021</v>
      </c>
      <c r="I52" t="e">
        <f>VLOOKUP(A52,HOP!A:T,20,0)</f>
        <v>#N/A</v>
      </c>
      <c r="J52">
        <v>2.17</v>
      </c>
    </row>
    <row r="53" hidden="1" spans="1:10">
      <c r="A53">
        <v>1330685976</v>
      </c>
      <c r="B53" t="s">
        <v>37</v>
      </c>
      <c r="C53" t="s">
        <v>38</v>
      </c>
      <c r="D53" s="4">
        <v>268</v>
      </c>
      <c r="E53">
        <v>268</v>
      </c>
      <c r="F53" s="7" t="s">
        <v>258</v>
      </c>
      <c r="G53">
        <f t="shared" si="2"/>
        <v>0</v>
      </c>
      <c r="H53" t="str">
        <f t="shared" si="3"/>
        <v>，202202172149230021</v>
      </c>
      <c r="I53" t="e">
        <f>VLOOKUP(A53,HOP!A:T,20,0)</f>
        <v>#N/A</v>
      </c>
      <c r="J53">
        <v>2.17</v>
      </c>
    </row>
    <row r="54" hidden="1" spans="1:10">
      <c r="A54">
        <v>1331594096</v>
      </c>
      <c r="B54" t="s">
        <v>38</v>
      </c>
      <c r="C54" t="s">
        <v>43</v>
      </c>
      <c r="D54" s="4">
        <v>268</v>
      </c>
      <c r="E54">
        <v>268</v>
      </c>
      <c r="F54" s="7" t="s">
        <v>259</v>
      </c>
      <c r="G54">
        <f t="shared" si="2"/>
        <v>0</v>
      </c>
      <c r="H54" t="str">
        <f t="shared" si="3"/>
        <v>，202202181703370020</v>
      </c>
      <c r="I54" t="e">
        <f>VLOOKUP(A54,HOP!A:T,20,0)</f>
        <v>#N/A</v>
      </c>
      <c r="J54">
        <v>2.18</v>
      </c>
    </row>
    <row r="55" hidden="1" spans="1:10">
      <c r="A55">
        <v>1332928737</v>
      </c>
      <c r="B55" t="s">
        <v>43</v>
      </c>
      <c r="C55" t="s">
        <v>44</v>
      </c>
      <c r="D55" s="4">
        <v>268</v>
      </c>
      <c r="E55">
        <v>268</v>
      </c>
      <c r="F55" s="7" t="s">
        <v>260</v>
      </c>
      <c r="G55">
        <f t="shared" si="2"/>
        <v>0</v>
      </c>
      <c r="H55" t="str">
        <f t="shared" si="3"/>
        <v>，202202192113170020</v>
      </c>
      <c r="I55" t="e">
        <f>VLOOKUP(A55,HOP!A:T,20,0)</f>
        <v>#N/A</v>
      </c>
      <c r="J55">
        <v>2.19</v>
      </c>
    </row>
    <row r="56" hidden="1" spans="1:10">
      <c r="A56">
        <v>1330742006</v>
      </c>
      <c r="B56" t="s">
        <v>37</v>
      </c>
      <c r="C56" t="s">
        <v>38</v>
      </c>
      <c r="D56" s="4">
        <v>151.2</v>
      </c>
      <c r="E56">
        <v>151.2</v>
      </c>
      <c r="F56" s="7" t="s">
        <v>261</v>
      </c>
      <c r="G56">
        <f t="shared" si="2"/>
        <v>0</v>
      </c>
      <c r="H56" t="str">
        <f t="shared" si="3"/>
        <v>，202202172302030021</v>
      </c>
      <c r="I56" t="e">
        <f>VLOOKUP(A56,HOP!A:T,20,0)</f>
        <v>#N/A</v>
      </c>
      <c r="J56">
        <v>2.17</v>
      </c>
    </row>
    <row r="57" spans="1:9">
      <c r="A57">
        <v>1302540224</v>
      </c>
      <c r="D57" s="4">
        <v>57.48</v>
      </c>
      <c r="E57">
        <v>57.48</v>
      </c>
      <c r="F57">
        <v>2407628</v>
      </c>
      <c r="G57">
        <f t="shared" si="2"/>
        <v>0</v>
      </c>
      <c r="H57" t="str">
        <f t="shared" si="3"/>
        <v>，2407628</v>
      </c>
      <c r="I57" t="s">
        <v>262</v>
      </c>
    </row>
    <row r="58" spans="1:9">
      <c r="A58">
        <v>1302538589</v>
      </c>
      <c r="D58" s="4">
        <v>33</v>
      </c>
      <c r="E58">
        <v>33.34</v>
      </c>
      <c r="F58">
        <v>2407626</v>
      </c>
      <c r="G58">
        <f t="shared" si="2"/>
        <v>-0.340000000000003</v>
      </c>
      <c r="H58" t="str">
        <f t="shared" si="3"/>
        <v>，2407626</v>
      </c>
      <c r="I58" t="s">
        <v>262</v>
      </c>
    </row>
    <row r="59" spans="1:10">
      <c r="A59">
        <v>1323441967</v>
      </c>
      <c r="D59" s="4">
        <v>-140</v>
      </c>
      <c r="E59" t="e">
        <f>VLOOKUP(A59,HOP!A:L,12,0)</f>
        <v>#N/A</v>
      </c>
      <c r="F59">
        <v>2417667</v>
      </c>
      <c r="G59" t="e">
        <f t="shared" si="2"/>
        <v>#N/A</v>
      </c>
      <c r="H59" t="str">
        <f t="shared" si="3"/>
        <v>，2417667</v>
      </c>
      <c r="I59" t="s">
        <v>262</v>
      </c>
      <c r="J59" t="s">
        <v>263</v>
      </c>
    </row>
    <row r="61" spans="4:4">
      <c r="D61">
        <f>SUM(D2:D60)</f>
        <v>13655.98</v>
      </c>
    </row>
    <row r="62" spans="4:4">
      <c r="D62" s="5" t="s">
        <v>10</v>
      </c>
    </row>
    <row r="68" spans="1:4">
      <c r="A68" t="s">
        <v>264</v>
      </c>
      <c r="D68">
        <v>7095.92</v>
      </c>
    </row>
    <row r="69" spans="1:4">
      <c r="A69" t="s">
        <v>265</v>
      </c>
      <c r="D69">
        <v>6560.06</v>
      </c>
    </row>
    <row r="70" spans="1:4">
      <c r="A70" t="s">
        <v>266</v>
      </c>
      <c r="D70">
        <f>SUBTOTAL(9,D68:D69)</f>
        <v>13655.98</v>
      </c>
    </row>
  </sheetData>
  <autoFilter ref="A1:J59">
    <filterColumn colId="8">
      <customFilters>
        <customFilter operator="equal" val="直采"/>
      </custom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7"/>
  <sheetViews>
    <sheetView workbookViewId="0">
      <selection activeCell="A1" sqref="A$1:A$1048576"/>
    </sheetView>
  </sheetViews>
  <sheetFormatPr defaultColWidth="8" defaultRowHeight="12.75"/>
  <cols>
    <col min="1" max="16383" width="8" style="1"/>
  </cols>
  <sheetData>
    <row r="1" s="1" customFormat="1" spans="1:20">
      <c r="A1" s="2" t="s">
        <v>267</v>
      </c>
      <c r="B1" s="2" t="s">
        <v>268</v>
      </c>
      <c r="C1" s="2" t="s">
        <v>269</v>
      </c>
      <c r="D1" s="2" t="s">
        <v>270</v>
      </c>
      <c r="E1" s="2" t="s">
        <v>271</v>
      </c>
      <c r="F1" s="2" t="s">
        <v>19</v>
      </c>
      <c r="G1" s="2" t="s">
        <v>20</v>
      </c>
      <c r="H1" s="2" t="s">
        <v>272</v>
      </c>
      <c r="I1" s="2" t="s">
        <v>273</v>
      </c>
      <c r="J1" s="2" t="s">
        <v>274</v>
      </c>
      <c r="K1" s="2" t="s">
        <v>275</v>
      </c>
      <c r="L1" s="2" t="s">
        <v>276</v>
      </c>
      <c r="M1" s="2" t="s">
        <v>277</v>
      </c>
      <c r="N1" s="2" t="s">
        <v>278</v>
      </c>
      <c r="O1" s="2" t="s">
        <v>279</v>
      </c>
      <c r="P1" s="2" t="s">
        <v>280</v>
      </c>
      <c r="Q1" s="2" t="s">
        <v>281</v>
      </c>
      <c r="R1" s="2" t="s">
        <v>282</v>
      </c>
      <c r="S1" s="2" t="s">
        <v>283</v>
      </c>
      <c r="T1" s="2" t="s">
        <v>284</v>
      </c>
    </row>
    <row r="2" s="1" customFormat="1" spans="1:20">
      <c r="A2" s="1" t="s">
        <v>40</v>
      </c>
      <c r="B2" s="1" t="s">
        <v>285</v>
      </c>
      <c r="C2" s="1" t="s">
        <v>286</v>
      </c>
      <c r="D2" s="1" t="s">
        <v>11</v>
      </c>
      <c r="E2" s="1" t="s">
        <v>41</v>
      </c>
      <c r="F2" s="1" t="s">
        <v>285</v>
      </c>
      <c r="G2" s="1" t="s">
        <v>287</v>
      </c>
      <c r="H2" s="1" t="s">
        <v>288</v>
      </c>
      <c r="I2" s="1" t="s">
        <v>45</v>
      </c>
      <c r="J2" s="1" t="s">
        <v>289</v>
      </c>
      <c r="K2" s="1" t="s">
        <v>45</v>
      </c>
      <c r="L2" s="1" t="s">
        <v>45</v>
      </c>
      <c r="M2" s="1" t="s">
        <v>290</v>
      </c>
      <c r="N2" s="1" t="s">
        <v>290</v>
      </c>
      <c r="O2" s="1" t="s">
        <v>7</v>
      </c>
      <c r="P2" s="1" t="s">
        <v>291</v>
      </c>
      <c r="Q2" s="1" t="s">
        <v>292</v>
      </c>
      <c r="R2" s="1" t="s">
        <v>293</v>
      </c>
      <c r="S2" s="1" t="s">
        <v>294</v>
      </c>
      <c r="T2" s="1" t="s">
        <v>262</v>
      </c>
    </row>
    <row r="3" s="1" customFormat="1" spans="1:20">
      <c r="A3" s="1" t="s">
        <v>164</v>
      </c>
      <c r="B3" s="1" t="s">
        <v>285</v>
      </c>
      <c r="C3" s="1" t="s">
        <v>295</v>
      </c>
      <c r="D3" s="1" t="s">
        <v>158</v>
      </c>
      <c r="E3" s="1" t="s">
        <v>165</v>
      </c>
      <c r="F3" s="1" t="s">
        <v>285</v>
      </c>
      <c r="G3" s="1" t="s">
        <v>287</v>
      </c>
      <c r="H3" s="1" t="s">
        <v>288</v>
      </c>
      <c r="I3" s="1" t="s">
        <v>163</v>
      </c>
      <c r="J3" s="1" t="s">
        <v>289</v>
      </c>
      <c r="K3" s="1" t="s">
        <v>163</v>
      </c>
      <c r="L3" s="1" t="s">
        <v>163</v>
      </c>
      <c r="M3" s="1" t="s">
        <v>290</v>
      </c>
      <c r="N3" s="1" t="s">
        <v>290</v>
      </c>
      <c r="O3" s="1" t="s">
        <v>7</v>
      </c>
      <c r="P3" s="1" t="s">
        <v>291</v>
      </c>
      <c r="Q3" s="1" t="s">
        <v>296</v>
      </c>
      <c r="R3" s="1" t="s">
        <v>293</v>
      </c>
      <c r="S3" s="1" t="s">
        <v>294</v>
      </c>
      <c r="T3" s="1" t="s">
        <v>262</v>
      </c>
    </row>
    <row r="4" s="1" customFormat="1" spans="1:20">
      <c r="A4" s="1" t="s">
        <v>160</v>
      </c>
      <c r="B4" s="1" t="s">
        <v>285</v>
      </c>
      <c r="C4" s="1" t="s">
        <v>297</v>
      </c>
      <c r="D4" s="1" t="s">
        <v>158</v>
      </c>
      <c r="E4" s="1" t="s">
        <v>161</v>
      </c>
      <c r="F4" s="1" t="s">
        <v>285</v>
      </c>
      <c r="G4" s="1" t="s">
        <v>287</v>
      </c>
      <c r="H4" s="1" t="s">
        <v>288</v>
      </c>
      <c r="I4" s="1" t="s">
        <v>163</v>
      </c>
      <c r="J4" s="1" t="s">
        <v>289</v>
      </c>
      <c r="K4" s="1" t="s">
        <v>163</v>
      </c>
      <c r="L4" s="1" t="s">
        <v>163</v>
      </c>
      <c r="M4" s="1" t="s">
        <v>290</v>
      </c>
      <c r="N4" s="1" t="s">
        <v>290</v>
      </c>
      <c r="O4" s="1" t="s">
        <v>7</v>
      </c>
      <c r="P4" s="1" t="s">
        <v>291</v>
      </c>
      <c r="Q4" s="1" t="s">
        <v>298</v>
      </c>
      <c r="R4" s="1" t="s">
        <v>293</v>
      </c>
      <c r="S4" s="1" t="s">
        <v>294</v>
      </c>
      <c r="T4" s="1" t="s">
        <v>262</v>
      </c>
    </row>
    <row r="5" s="1" customFormat="1" spans="1:20">
      <c r="A5" s="1" t="s">
        <v>117</v>
      </c>
      <c r="B5" s="1" t="s">
        <v>285</v>
      </c>
      <c r="C5" s="1" t="s">
        <v>299</v>
      </c>
      <c r="D5" s="1" t="s">
        <v>300</v>
      </c>
      <c r="E5" s="1" t="s">
        <v>118</v>
      </c>
      <c r="F5" s="1" t="s">
        <v>285</v>
      </c>
      <c r="G5" s="1" t="s">
        <v>287</v>
      </c>
      <c r="H5" s="1" t="s">
        <v>288</v>
      </c>
      <c r="I5" s="1" t="s">
        <v>100</v>
      </c>
      <c r="J5" s="1" t="s">
        <v>289</v>
      </c>
      <c r="K5" s="1" t="s">
        <v>100</v>
      </c>
      <c r="L5" s="1" t="s">
        <v>100</v>
      </c>
      <c r="M5" s="1" t="s">
        <v>290</v>
      </c>
      <c r="N5" s="1" t="s">
        <v>290</v>
      </c>
      <c r="O5" s="1" t="s">
        <v>7</v>
      </c>
      <c r="P5" s="1" t="s">
        <v>291</v>
      </c>
      <c r="Q5" s="1" t="s">
        <v>301</v>
      </c>
      <c r="R5" s="1" t="s">
        <v>293</v>
      </c>
      <c r="S5" s="1" t="s">
        <v>294</v>
      </c>
      <c r="T5" s="1" t="s">
        <v>262</v>
      </c>
    </row>
    <row r="6" s="1" customFormat="1" spans="1:20">
      <c r="A6" s="1" t="s">
        <v>48</v>
      </c>
      <c r="B6" s="1" t="s">
        <v>302</v>
      </c>
      <c r="C6" s="1" t="s">
        <v>303</v>
      </c>
      <c r="D6" s="1" t="s">
        <v>46</v>
      </c>
      <c r="E6" s="1" t="s">
        <v>49</v>
      </c>
      <c r="F6" s="1" t="s">
        <v>285</v>
      </c>
      <c r="G6" s="1" t="s">
        <v>287</v>
      </c>
      <c r="H6" s="1" t="s">
        <v>288</v>
      </c>
      <c r="I6" s="1" t="s">
        <v>51</v>
      </c>
      <c r="J6" s="1" t="s">
        <v>289</v>
      </c>
      <c r="K6" s="1" t="s">
        <v>51</v>
      </c>
      <c r="L6" s="1" t="s">
        <v>51</v>
      </c>
      <c r="M6" s="1" t="s">
        <v>290</v>
      </c>
      <c r="N6" s="1" t="s">
        <v>290</v>
      </c>
      <c r="O6" s="1" t="s">
        <v>7</v>
      </c>
      <c r="P6" s="1" t="s">
        <v>291</v>
      </c>
      <c r="Q6" s="1" t="s">
        <v>304</v>
      </c>
      <c r="R6" s="1" t="s">
        <v>293</v>
      </c>
      <c r="S6" s="1" t="s">
        <v>294</v>
      </c>
      <c r="T6" s="1" t="s">
        <v>262</v>
      </c>
    </row>
    <row r="7" s="1" customFormat="1" spans="1:20">
      <c r="A7" s="1" t="s">
        <v>62</v>
      </c>
      <c r="B7" s="1" t="s">
        <v>302</v>
      </c>
      <c r="C7" s="1" t="s">
        <v>305</v>
      </c>
      <c r="D7" s="1" t="s">
        <v>60</v>
      </c>
      <c r="E7" s="1" t="s">
        <v>63</v>
      </c>
      <c r="F7" s="1" t="s">
        <v>302</v>
      </c>
      <c r="G7" s="1" t="s">
        <v>285</v>
      </c>
      <c r="H7" s="1" t="s">
        <v>288</v>
      </c>
      <c r="I7" s="1" t="s">
        <v>65</v>
      </c>
      <c r="J7" s="1" t="s">
        <v>289</v>
      </c>
      <c r="K7" s="1" t="s">
        <v>65</v>
      </c>
      <c r="L7" s="1" t="s">
        <v>65</v>
      </c>
      <c r="M7" s="1" t="s">
        <v>290</v>
      </c>
      <c r="N7" s="1" t="s">
        <v>290</v>
      </c>
      <c r="O7" s="1" t="s">
        <v>7</v>
      </c>
      <c r="P7" s="1" t="s">
        <v>291</v>
      </c>
      <c r="Q7" s="1" t="s">
        <v>306</v>
      </c>
      <c r="R7" s="1" t="s">
        <v>293</v>
      </c>
      <c r="S7" s="1" t="s">
        <v>294</v>
      </c>
      <c r="T7" s="1" t="s">
        <v>262</v>
      </c>
    </row>
    <row r="8" s="1" customFormat="1" spans="1:20">
      <c r="A8" s="1" t="s">
        <v>114</v>
      </c>
      <c r="B8" s="1" t="s">
        <v>307</v>
      </c>
      <c r="C8" s="1" t="s">
        <v>308</v>
      </c>
      <c r="D8" s="1" t="s">
        <v>300</v>
      </c>
      <c r="E8" s="1" t="s">
        <v>115</v>
      </c>
      <c r="F8" s="1" t="s">
        <v>302</v>
      </c>
      <c r="G8" s="1" t="s">
        <v>287</v>
      </c>
      <c r="H8" s="1" t="s">
        <v>288</v>
      </c>
      <c r="I8" s="1" t="s">
        <v>116</v>
      </c>
      <c r="J8" s="1" t="s">
        <v>289</v>
      </c>
      <c r="K8" s="1" t="s">
        <v>116</v>
      </c>
      <c r="L8" s="1" t="s">
        <v>116</v>
      </c>
      <c r="M8" s="1" t="s">
        <v>290</v>
      </c>
      <c r="N8" s="1" t="s">
        <v>290</v>
      </c>
      <c r="O8" s="1" t="s">
        <v>7</v>
      </c>
      <c r="P8" s="1" t="s">
        <v>291</v>
      </c>
      <c r="Q8" s="1" t="s">
        <v>309</v>
      </c>
      <c r="R8" s="1" t="s">
        <v>293</v>
      </c>
      <c r="S8" s="1" t="s">
        <v>294</v>
      </c>
      <c r="T8" s="1" t="s">
        <v>262</v>
      </c>
    </row>
    <row r="9" s="1" customFormat="1" spans="1:20">
      <c r="A9" s="1" t="s">
        <v>184</v>
      </c>
      <c r="B9" s="1" t="s">
        <v>307</v>
      </c>
      <c r="C9" s="1" t="s">
        <v>310</v>
      </c>
      <c r="D9" s="1" t="s">
        <v>182</v>
      </c>
      <c r="E9" s="1" t="s">
        <v>185</v>
      </c>
      <c r="F9" s="1" t="s">
        <v>307</v>
      </c>
      <c r="G9" s="1" t="s">
        <v>302</v>
      </c>
      <c r="H9" s="1" t="s">
        <v>288</v>
      </c>
      <c r="I9" s="1" t="s">
        <v>187</v>
      </c>
      <c r="J9" s="1" t="s">
        <v>289</v>
      </c>
      <c r="K9" s="1" t="s">
        <v>187</v>
      </c>
      <c r="L9" s="1" t="s">
        <v>187</v>
      </c>
      <c r="M9" s="1" t="s">
        <v>290</v>
      </c>
      <c r="N9" s="1" t="s">
        <v>290</v>
      </c>
      <c r="O9" s="1" t="s">
        <v>7</v>
      </c>
      <c r="P9" s="1" t="s">
        <v>291</v>
      </c>
      <c r="Q9" s="1" t="s">
        <v>311</v>
      </c>
      <c r="R9" s="1" t="s">
        <v>293</v>
      </c>
      <c r="S9" s="1" t="s">
        <v>294</v>
      </c>
      <c r="T9" s="1" t="s">
        <v>262</v>
      </c>
    </row>
    <row r="10" s="1" customFormat="1" spans="1:20">
      <c r="A10" s="1" t="s">
        <v>35</v>
      </c>
      <c r="B10" s="1" t="s">
        <v>307</v>
      </c>
      <c r="C10" s="1" t="s">
        <v>312</v>
      </c>
      <c r="D10" s="1" t="s">
        <v>11</v>
      </c>
      <c r="E10" s="1" t="s">
        <v>36</v>
      </c>
      <c r="F10" s="1" t="s">
        <v>307</v>
      </c>
      <c r="G10" s="1" t="s">
        <v>302</v>
      </c>
      <c r="H10" s="1" t="s">
        <v>288</v>
      </c>
      <c r="I10" s="1" t="s">
        <v>39</v>
      </c>
      <c r="J10" s="1" t="s">
        <v>289</v>
      </c>
      <c r="K10" s="1" t="s">
        <v>39</v>
      </c>
      <c r="L10" s="1" t="s">
        <v>39</v>
      </c>
      <c r="M10" s="1" t="s">
        <v>290</v>
      </c>
      <c r="N10" s="1" t="s">
        <v>290</v>
      </c>
      <c r="O10" s="1" t="s">
        <v>7</v>
      </c>
      <c r="P10" s="1" t="s">
        <v>291</v>
      </c>
      <c r="Q10" s="1" t="s">
        <v>313</v>
      </c>
      <c r="R10" s="1" t="s">
        <v>293</v>
      </c>
      <c r="S10" s="1" t="s">
        <v>294</v>
      </c>
      <c r="T10" s="1" t="s">
        <v>262</v>
      </c>
    </row>
    <row r="11" s="1" customFormat="1" spans="1:20">
      <c r="A11" s="1" t="s">
        <v>180</v>
      </c>
      <c r="B11" s="1" t="s">
        <v>307</v>
      </c>
      <c r="C11" s="1" t="s">
        <v>314</v>
      </c>
      <c r="D11" s="1" t="s">
        <v>166</v>
      </c>
      <c r="E11" s="1" t="s">
        <v>181</v>
      </c>
      <c r="F11" s="1" t="s">
        <v>307</v>
      </c>
      <c r="G11" s="1" t="s">
        <v>302</v>
      </c>
      <c r="H11" s="1" t="s">
        <v>288</v>
      </c>
      <c r="I11" s="1" t="s">
        <v>171</v>
      </c>
      <c r="J11" s="1" t="s">
        <v>289</v>
      </c>
      <c r="K11" s="1" t="s">
        <v>171</v>
      </c>
      <c r="L11" s="1" t="s">
        <v>171</v>
      </c>
      <c r="M11" s="1" t="s">
        <v>290</v>
      </c>
      <c r="N11" s="1" t="s">
        <v>290</v>
      </c>
      <c r="O11" s="1" t="s">
        <v>7</v>
      </c>
      <c r="P11" s="1" t="s">
        <v>291</v>
      </c>
      <c r="Q11" s="1" t="s">
        <v>315</v>
      </c>
      <c r="R11" s="1" t="s">
        <v>293</v>
      </c>
      <c r="S11" s="1" t="s">
        <v>294</v>
      </c>
      <c r="T11" s="1" t="s">
        <v>262</v>
      </c>
    </row>
    <row r="12" s="1" customFormat="1" spans="1:20">
      <c r="A12" s="1" t="s">
        <v>109</v>
      </c>
      <c r="B12" s="1" t="s">
        <v>316</v>
      </c>
      <c r="C12" s="1" t="s">
        <v>317</v>
      </c>
      <c r="D12" s="1" t="s">
        <v>300</v>
      </c>
      <c r="E12" s="1" t="s">
        <v>110</v>
      </c>
      <c r="F12" s="1" t="s">
        <v>316</v>
      </c>
      <c r="G12" s="1" t="s">
        <v>307</v>
      </c>
      <c r="H12" s="1" t="s">
        <v>288</v>
      </c>
      <c r="I12" s="1" t="s">
        <v>100</v>
      </c>
      <c r="J12" s="1" t="s">
        <v>289</v>
      </c>
      <c r="K12" s="1" t="s">
        <v>100</v>
      </c>
      <c r="L12" s="1" t="s">
        <v>100</v>
      </c>
      <c r="M12" s="1" t="s">
        <v>290</v>
      </c>
      <c r="N12" s="1" t="s">
        <v>290</v>
      </c>
      <c r="O12" s="1" t="s">
        <v>7</v>
      </c>
      <c r="P12" s="1" t="s">
        <v>291</v>
      </c>
      <c r="Q12" s="1" t="s">
        <v>318</v>
      </c>
      <c r="R12" s="1" t="s">
        <v>293</v>
      </c>
      <c r="S12" s="1" t="s">
        <v>294</v>
      </c>
      <c r="T12" s="1" t="s">
        <v>262</v>
      </c>
    </row>
    <row r="13" s="1" customFormat="1" spans="1:20">
      <c r="A13" s="1" t="s">
        <v>178</v>
      </c>
      <c r="B13" s="1" t="s">
        <v>316</v>
      </c>
      <c r="C13" s="1" t="s">
        <v>319</v>
      </c>
      <c r="D13" s="1" t="s">
        <v>166</v>
      </c>
      <c r="E13" s="1" t="s">
        <v>179</v>
      </c>
      <c r="F13" s="1" t="s">
        <v>307</v>
      </c>
      <c r="G13" s="1" t="s">
        <v>302</v>
      </c>
      <c r="H13" s="1" t="s">
        <v>288</v>
      </c>
      <c r="I13" s="1" t="s">
        <v>177</v>
      </c>
      <c r="J13" s="1" t="s">
        <v>289</v>
      </c>
      <c r="K13" s="1" t="s">
        <v>177</v>
      </c>
      <c r="L13" s="1" t="s">
        <v>177</v>
      </c>
      <c r="M13" s="1" t="s">
        <v>290</v>
      </c>
      <c r="N13" s="1" t="s">
        <v>290</v>
      </c>
      <c r="O13" s="1" t="s">
        <v>7</v>
      </c>
      <c r="P13" s="1" t="s">
        <v>291</v>
      </c>
      <c r="Q13" s="1" t="s">
        <v>320</v>
      </c>
      <c r="R13" s="1" t="s">
        <v>293</v>
      </c>
      <c r="S13" s="1" t="s">
        <v>294</v>
      </c>
      <c r="T13" s="1" t="s">
        <v>262</v>
      </c>
    </row>
    <row r="14" s="1" customFormat="1" spans="1:20">
      <c r="A14" s="1" t="s">
        <v>174</v>
      </c>
      <c r="B14" s="1" t="s">
        <v>316</v>
      </c>
      <c r="C14" s="1" t="s">
        <v>321</v>
      </c>
      <c r="D14" s="1" t="s">
        <v>166</v>
      </c>
      <c r="E14" s="1" t="s">
        <v>175</v>
      </c>
      <c r="F14" s="1" t="s">
        <v>316</v>
      </c>
      <c r="G14" s="1" t="s">
        <v>307</v>
      </c>
      <c r="H14" s="1" t="s">
        <v>288</v>
      </c>
      <c r="I14" s="1" t="s">
        <v>177</v>
      </c>
      <c r="J14" s="1" t="s">
        <v>289</v>
      </c>
      <c r="K14" s="1" t="s">
        <v>177</v>
      </c>
      <c r="L14" s="1" t="s">
        <v>177</v>
      </c>
      <c r="M14" s="1" t="s">
        <v>290</v>
      </c>
      <c r="N14" s="1" t="s">
        <v>290</v>
      </c>
      <c r="O14" s="1" t="s">
        <v>7</v>
      </c>
      <c r="P14" s="1" t="s">
        <v>291</v>
      </c>
      <c r="Q14" s="1" t="s">
        <v>322</v>
      </c>
      <c r="R14" s="1" t="s">
        <v>293</v>
      </c>
      <c r="S14" s="1" t="s">
        <v>294</v>
      </c>
      <c r="T14" s="1" t="s">
        <v>262</v>
      </c>
    </row>
    <row r="15" s="1" customFormat="1" spans="1:20">
      <c r="A15" s="1" t="s">
        <v>172</v>
      </c>
      <c r="B15" s="1" t="s">
        <v>323</v>
      </c>
      <c r="C15" s="1" t="s">
        <v>324</v>
      </c>
      <c r="D15" s="1" t="s">
        <v>166</v>
      </c>
      <c r="E15" s="1" t="s">
        <v>173</v>
      </c>
      <c r="F15" s="1" t="s">
        <v>323</v>
      </c>
      <c r="G15" s="1" t="s">
        <v>316</v>
      </c>
      <c r="H15" s="1" t="s">
        <v>288</v>
      </c>
      <c r="I15" s="1" t="s">
        <v>171</v>
      </c>
      <c r="J15" s="1" t="s">
        <v>289</v>
      </c>
      <c r="K15" s="1" t="s">
        <v>171</v>
      </c>
      <c r="L15" s="1" t="s">
        <v>171</v>
      </c>
      <c r="M15" s="1" t="s">
        <v>290</v>
      </c>
      <c r="N15" s="1" t="s">
        <v>290</v>
      </c>
      <c r="O15" s="1" t="s">
        <v>7</v>
      </c>
      <c r="P15" s="1" t="s">
        <v>291</v>
      </c>
      <c r="Q15" s="1" t="s">
        <v>325</v>
      </c>
      <c r="R15" s="1" t="s">
        <v>293</v>
      </c>
      <c r="S15" s="1" t="s">
        <v>294</v>
      </c>
      <c r="T15" s="1" t="s">
        <v>262</v>
      </c>
    </row>
    <row r="16" s="1" customFormat="1" spans="1:20">
      <c r="A16" s="1" t="s">
        <v>105</v>
      </c>
      <c r="B16" s="1" t="s">
        <v>323</v>
      </c>
      <c r="C16" s="1" t="s">
        <v>326</v>
      </c>
      <c r="D16" s="1" t="s">
        <v>300</v>
      </c>
      <c r="E16" s="1" t="s">
        <v>106</v>
      </c>
      <c r="F16" s="1" t="s">
        <v>323</v>
      </c>
      <c r="G16" s="1" t="s">
        <v>316</v>
      </c>
      <c r="H16" s="1" t="s">
        <v>288</v>
      </c>
      <c r="I16" s="1" t="s">
        <v>108</v>
      </c>
      <c r="J16" s="1" t="s">
        <v>289</v>
      </c>
      <c r="K16" s="1" t="s">
        <v>108</v>
      </c>
      <c r="L16" s="1" t="s">
        <v>108</v>
      </c>
      <c r="M16" s="1" t="s">
        <v>290</v>
      </c>
      <c r="N16" s="1" t="s">
        <v>290</v>
      </c>
      <c r="O16" s="1" t="s">
        <v>7</v>
      </c>
      <c r="P16" s="1" t="s">
        <v>291</v>
      </c>
      <c r="Q16" s="1" t="s">
        <v>327</v>
      </c>
      <c r="R16" s="1" t="s">
        <v>293</v>
      </c>
      <c r="S16" s="1" t="s">
        <v>294</v>
      </c>
      <c r="T16" s="1" t="s">
        <v>262</v>
      </c>
    </row>
    <row r="17" s="1" customFormat="1" spans="1:20">
      <c r="A17" s="1" t="s">
        <v>103</v>
      </c>
      <c r="B17" s="1" t="s">
        <v>328</v>
      </c>
      <c r="C17" s="1" t="s">
        <v>329</v>
      </c>
      <c r="D17" s="1" t="s">
        <v>300</v>
      </c>
      <c r="E17" s="1" t="s">
        <v>104</v>
      </c>
      <c r="F17" s="1" t="s">
        <v>328</v>
      </c>
      <c r="G17" s="1" t="s">
        <v>323</v>
      </c>
      <c r="H17" s="1" t="s">
        <v>288</v>
      </c>
      <c r="I17" s="1" t="s">
        <v>100</v>
      </c>
      <c r="J17" s="1" t="s">
        <v>289</v>
      </c>
      <c r="K17" s="1" t="s">
        <v>100</v>
      </c>
      <c r="L17" s="1" t="s">
        <v>100</v>
      </c>
      <c r="M17" s="1" t="s">
        <v>290</v>
      </c>
      <c r="N17" s="1" t="s">
        <v>290</v>
      </c>
      <c r="O17" s="1" t="s">
        <v>7</v>
      </c>
      <c r="P17" s="1" t="s">
        <v>291</v>
      </c>
      <c r="Q17" s="1" t="s">
        <v>330</v>
      </c>
      <c r="R17" s="1" t="s">
        <v>293</v>
      </c>
      <c r="S17" s="1" t="s">
        <v>294</v>
      </c>
      <c r="T17" s="1" t="s">
        <v>262</v>
      </c>
    </row>
    <row r="18" s="1" customFormat="1" spans="1:20">
      <c r="A18" s="1" t="s">
        <v>101</v>
      </c>
      <c r="B18" s="1" t="s">
        <v>328</v>
      </c>
      <c r="C18" s="1" t="s">
        <v>331</v>
      </c>
      <c r="D18" s="1" t="s">
        <v>300</v>
      </c>
      <c r="E18" s="1" t="s">
        <v>102</v>
      </c>
      <c r="F18" s="1" t="s">
        <v>328</v>
      </c>
      <c r="G18" s="1" t="s">
        <v>323</v>
      </c>
      <c r="H18" s="1" t="s">
        <v>288</v>
      </c>
      <c r="I18" s="1" t="s">
        <v>100</v>
      </c>
      <c r="J18" s="1" t="s">
        <v>289</v>
      </c>
      <c r="K18" s="1" t="s">
        <v>100</v>
      </c>
      <c r="L18" s="1" t="s">
        <v>100</v>
      </c>
      <c r="M18" s="1" t="s">
        <v>290</v>
      </c>
      <c r="N18" s="1" t="s">
        <v>290</v>
      </c>
      <c r="O18" s="1" t="s">
        <v>7</v>
      </c>
      <c r="P18" s="1" t="s">
        <v>291</v>
      </c>
      <c r="Q18" s="1" t="s">
        <v>332</v>
      </c>
      <c r="R18" s="1" t="s">
        <v>293</v>
      </c>
      <c r="S18" s="1" t="s">
        <v>294</v>
      </c>
      <c r="T18" s="1" t="s">
        <v>262</v>
      </c>
    </row>
    <row r="19" s="1" customFormat="1" spans="1:20">
      <c r="A19" s="1" t="s">
        <v>99</v>
      </c>
      <c r="B19" s="1" t="s">
        <v>328</v>
      </c>
      <c r="C19" s="1" t="s">
        <v>333</v>
      </c>
      <c r="D19" s="1" t="s">
        <v>300</v>
      </c>
      <c r="E19" s="1" t="s">
        <v>92</v>
      </c>
      <c r="F19" s="1" t="s">
        <v>328</v>
      </c>
      <c r="G19" s="1" t="s">
        <v>323</v>
      </c>
      <c r="H19" s="1" t="s">
        <v>288</v>
      </c>
      <c r="I19" s="1" t="s">
        <v>100</v>
      </c>
      <c r="J19" s="1" t="s">
        <v>289</v>
      </c>
      <c r="K19" s="1" t="s">
        <v>100</v>
      </c>
      <c r="L19" s="1" t="s">
        <v>100</v>
      </c>
      <c r="M19" s="1" t="s">
        <v>290</v>
      </c>
      <c r="N19" s="1" t="s">
        <v>290</v>
      </c>
      <c r="O19" s="1" t="s">
        <v>7</v>
      </c>
      <c r="P19" s="1" t="s">
        <v>291</v>
      </c>
      <c r="Q19" s="1" t="s">
        <v>334</v>
      </c>
      <c r="R19" s="1" t="s">
        <v>293</v>
      </c>
      <c r="S19" s="1" t="s">
        <v>294</v>
      </c>
      <c r="T19" s="1" t="s">
        <v>262</v>
      </c>
    </row>
    <row r="20" s="1" customFormat="1" spans="1:20">
      <c r="A20" s="1" t="s">
        <v>32</v>
      </c>
      <c r="B20" s="1" t="s">
        <v>328</v>
      </c>
      <c r="C20" s="1" t="s">
        <v>335</v>
      </c>
      <c r="D20" s="1" t="s">
        <v>11</v>
      </c>
      <c r="E20" s="1" t="s">
        <v>26</v>
      </c>
      <c r="F20" s="1" t="s">
        <v>328</v>
      </c>
      <c r="G20" s="1" t="s">
        <v>323</v>
      </c>
      <c r="H20" s="1" t="s">
        <v>288</v>
      </c>
      <c r="I20" s="1" t="s">
        <v>34</v>
      </c>
      <c r="J20" s="1" t="s">
        <v>289</v>
      </c>
      <c r="K20" s="1" t="s">
        <v>34</v>
      </c>
      <c r="L20" s="1" t="s">
        <v>34</v>
      </c>
      <c r="M20" s="1" t="s">
        <v>290</v>
      </c>
      <c r="N20" s="1" t="s">
        <v>290</v>
      </c>
      <c r="O20" s="1" t="s">
        <v>7</v>
      </c>
      <c r="P20" s="1" t="s">
        <v>291</v>
      </c>
      <c r="Q20" s="1" t="s">
        <v>336</v>
      </c>
      <c r="R20" s="1" t="s">
        <v>293</v>
      </c>
      <c r="S20" s="1" t="s">
        <v>294</v>
      </c>
      <c r="T20" s="1" t="s">
        <v>262</v>
      </c>
    </row>
    <row r="21" s="1" customFormat="1" spans="1:20">
      <c r="A21" s="1" t="s">
        <v>168</v>
      </c>
      <c r="B21" s="1" t="s">
        <v>337</v>
      </c>
      <c r="C21" s="1" t="s">
        <v>338</v>
      </c>
      <c r="D21" s="1" t="s">
        <v>166</v>
      </c>
      <c r="E21" s="1" t="s">
        <v>169</v>
      </c>
      <c r="F21" s="1" t="s">
        <v>337</v>
      </c>
      <c r="G21" s="1" t="s">
        <v>328</v>
      </c>
      <c r="H21" s="1" t="s">
        <v>288</v>
      </c>
      <c r="I21" s="1" t="s">
        <v>171</v>
      </c>
      <c r="J21" s="1" t="s">
        <v>289</v>
      </c>
      <c r="K21" s="1" t="s">
        <v>171</v>
      </c>
      <c r="L21" s="1" t="s">
        <v>171</v>
      </c>
      <c r="M21" s="1" t="s">
        <v>290</v>
      </c>
      <c r="N21" s="1" t="s">
        <v>290</v>
      </c>
      <c r="O21" s="1" t="s">
        <v>7</v>
      </c>
      <c r="P21" s="1" t="s">
        <v>291</v>
      </c>
      <c r="Q21" s="1" t="s">
        <v>339</v>
      </c>
      <c r="R21" s="1" t="s">
        <v>293</v>
      </c>
      <c r="S21" s="1" t="s">
        <v>294</v>
      </c>
      <c r="T21" s="1" t="s">
        <v>262</v>
      </c>
    </row>
    <row r="22" s="1" customFormat="1" spans="1:20">
      <c r="A22" s="1" t="s">
        <v>95</v>
      </c>
      <c r="B22" s="1" t="s">
        <v>337</v>
      </c>
      <c r="C22" s="1" t="s">
        <v>340</v>
      </c>
      <c r="D22" s="1" t="s">
        <v>300</v>
      </c>
      <c r="E22" s="1" t="s">
        <v>92</v>
      </c>
      <c r="F22" s="1" t="s">
        <v>337</v>
      </c>
      <c r="G22" s="1" t="s">
        <v>328</v>
      </c>
      <c r="H22" s="1" t="s">
        <v>288</v>
      </c>
      <c r="I22" s="1" t="s">
        <v>94</v>
      </c>
      <c r="J22" s="1" t="s">
        <v>289</v>
      </c>
      <c r="K22" s="1" t="s">
        <v>94</v>
      </c>
      <c r="L22" s="1" t="s">
        <v>94</v>
      </c>
      <c r="M22" s="1" t="s">
        <v>290</v>
      </c>
      <c r="N22" s="1" t="s">
        <v>290</v>
      </c>
      <c r="O22" s="1" t="s">
        <v>7</v>
      </c>
      <c r="P22" s="1" t="s">
        <v>291</v>
      </c>
      <c r="Q22" s="1" t="s">
        <v>341</v>
      </c>
      <c r="R22" s="1" t="s">
        <v>293</v>
      </c>
      <c r="S22" s="1" t="s">
        <v>294</v>
      </c>
      <c r="T22" s="1" t="s">
        <v>262</v>
      </c>
    </row>
    <row r="23" s="1" customFormat="1" spans="1:20">
      <c r="A23" s="1" t="s">
        <v>91</v>
      </c>
      <c r="B23" s="1" t="s">
        <v>337</v>
      </c>
      <c r="C23" s="1" t="s">
        <v>342</v>
      </c>
      <c r="D23" s="1" t="s">
        <v>300</v>
      </c>
      <c r="E23" s="1" t="s">
        <v>92</v>
      </c>
      <c r="F23" s="1" t="s">
        <v>337</v>
      </c>
      <c r="G23" s="1" t="s">
        <v>328</v>
      </c>
      <c r="H23" s="1" t="s">
        <v>288</v>
      </c>
      <c r="I23" s="1" t="s">
        <v>94</v>
      </c>
      <c r="J23" s="1" t="s">
        <v>289</v>
      </c>
      <c r="K23" s="1" t="s">
        <v>94</v>
      </c>
      <c r="L23" s="1" t="s">
        <v>94</v>
      </c>
      <c r="M23" s="1" t="s">
        <v>290</v>
      </c>
      <c r="N23" s="1" t="s">
        <v>290</v>
      </c>
      <c r="O23" s="1" t="s">
        <v>7</v>
      </c>
      <c r="P23" s="1" t="s">
        <v>291</v>
      </c>
      <c r="Q23" s="1" t="s">
        <v>343</v>
      </c>
      <c r="R23" s="1" t="s">
        <v>293</v>
      </c>
      <c r="S23" s="1" t="s">
        <v>294</v>
      </c>
      <c r="T23" s="1" t="s">
        <v>262</v>
      </c>
    </row>
    <row r="24" s="1" customFormat="1" spans="1:20">
      <c r="A24" s="1" t="s">
        <v>85</v>
      </c>
      <c r="B24" s="1" t="s">
        <v>337</v>
      </c>
      <c r="C24" s="1" t="s">
        <v>344</v>
      </c>
      <c r="D24" s="1" t="s">
        <v>83</v>
      </c>
      <c r="E24" s="1" t="s">
        <v>86</v>
      </c>
      <c r="F24" s="1" t="s">
        <v>337</v>
      </c>
      <c r="G24" s="1" t="s">
        <v>328</v>
      </c>
      <c r="H24" s="1" t="s">
        <v>288</v>
      </c>
      <c r="I24" s="1" t="s">
        <v>88</v>
      </c>
      <c r="J24" s="1" t="s">
        <v>289</v>
      </c>
      <c r="K24" s="1" t="s">
        <v>88</v>
      </c>
      <c r="L24" s="1" t="s">
        <v>88</v>
      </c>
      <c r="M24" s="1" t="s">
        <v>290</v>
      </c>
      <c r="N24" s="1" t="s">
        <v>290</v>
      </c>
      <c r="O24" s="1" t="s">
        <v>7</v>
      </c>
      <c r="P24" s="1" t="s">
        <v>291</v>
      </c>
      <c r="Q24" s="1" t="s">
        <v>345</v>
      </c>
      <c r="R24" s="1" t="s">
        <v>293</v>
      </c>
      <c r="S24" s="1" t="s">
        <v>294</v>
      </c>
      <c r="T24" s="1" t="s">
        <v>262</v>
      </c>
    </row>
    <row r="25" s="1" customFormat="1" spans="1:20">
      <c r="A25" s="1" t="s">
        <v>25</v>
      </c>
      <c r="B25" s="1" t="s">
        <v>346</v>
      </c>
      <c r="C25" s="1" t="s">
        <v>347</v>
      </c>
      <c r="D25" s="1" t="s">
        <v>11</v>
      </c>
      <c r="E25" s="1" t="s">
        <v>26</v>
      </c>
      <c r="F25" s="1" t="s">
        <v>337</v>
      </c>
      <c r="G25" s="1" t="s">
        <v>328</v>
      </c>
      <c r="H25" s="1" t="s">
        <v>288</v>
      </c>
      <c r="I25" s="1" t="s">
        <v>31</v>
      </c>
      <c r="J25" s="1" t="s">
        <v>289</v>
      </c>
      <c r="K25" s="1" t="s">
        <v>31</v>
      </c>
      <c r="L25" s="1" t="s">
        <v>31</v>
      </c>
      <c r="M25" s="1" t="s">
        <v>290</v>
      </c>
      <c r="N25" s="1" t="s">
        <v>290</v>
      </c>
      <c r="O25" s="1" t="s">
        <v>7</v>
      </c>
      <c r="P25" s="1" t="s">
        <v>291</v>
      </c>
      <c r="Q25" s="1" t="s">
        <v>348</v>
      </c>
      <c r="R25" s="1" t="s">
        <v>293</v>
      </c>
      <c r="S25" s="1" t="s">
        <v>294</v>
      </c>
      <c r="T25" s="1" t="s">
        <v>262</v>
      </c>
    </row>
    <row r="26" s="1" customFormat="1" spans="1:20">
      <c r="A26" s="1" t="s">
        <v>97</v>
      </c>
      <c r="B26" s="1" t="s">
        <v>346</v>
      </c>
      <c r="C26" s="1" t="s">
        <v>349</v>
      </c>
      <c r="D26" s="1" t="s">
        <v>300</v>
      </c>
      <c r="E26" s="1" t="s">
        <v>98</v>
      </c>
      <c r="F26" s="1" t="s">
        <v>328</v>
      </c>
      <c r="G26" s="1" t="s">
        <v>323</v>
      </c>
      <c r="H26" s="1" t="s">
        <v>288</v>
      </c>
      <c r="I26" s="1" t="s">
        <v>94</v>
      </c>
      <c r="J26" s="1" t="s">
        <v>289</v>
      </c>
      <c r="K26" s="1" t="s">
        <v>94</v>
      </c>
      <c r="L26" s="1" t="s">
        <v>94</v>
      </c>
      <c r="M26" s="1" t="s">
        <v>290</v>
      </c>
      <c r="N26" s="1" t="s">
        <v>290</v>
      </c>
      <c r="O26" s="1" t="s">
        <v>7</v>
      </c>
      <c r="P26" s="1" t="s">
        <v>291</v>
      </c>
      <c r="Q26" s="1" t="s">
        <v>350</v>
      </c>
      <c r="R26" s="1" t="s">
        <v>293</v>
      </c>
      <c r="S26" s="1" t="s">
        <v>294</v>
      </c>
      <c r="T26" s="1" t="s">
        <v>262</v>
      </c>
    </row>
    <row r="27" s="1" customFormat="1" spans="1:20">
      <c r="A27" s="1" t="s">
        <v>111</v>
      </c>
      <c r="B27" s="1" t="s">
        <v>351</v>
      </c>
      <c r="C27" s="1" t="s">
        <v>352</v>
      </c>
      <c r="D27" s="1" t="s">
        <v>300</v>
      </c>
      <c r="E27" s="1" t="s">
        <v>112</v>
      </c>
      <c r="F27" s="1" t="s">
        <v>302</v>
      </c>
      <c r="G27" s="1" t="s">
        <v>285</v>
      </c>
      <c r="H27" s="1" t="s">
        <v>288</v>
      </c>
      <c r="I27" s="1" t="s">
        <v>113</v>
      </c>
      <c r="J27" s="1" t="s">
        <v>289</v>
      </c>
      <c r="K27" s="1" t="s">
        <v>113</v>
      </c>
      <c r="L27" s="1" t="s">
        <v>113</v>
      </c>
      <c r="M27" s="1" t="s">
        <v>290</v>
      </c>
      <c r="N27" s="1" t="s">
        <v>290</v>
      </c>
      <c r="O27" s="1" t="s">
        <v>7</v>
      </c>
      <c r="P27" s="1" t="s">
        <v>291</v>
      </c>
      <c r="Q27" s="1" t="s">
        <v>353</v>
      </c>
      <c r="R27" s="1" t="s">
        <v>293</v>
      </c>
      <c r="S27" s="1" t="s">
        <v>294</v>
      </c>
      <c r="T27" s="1" t="s">
        <v>262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elong</Company>
  <Application>Microsoft Macintosh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billdetail</vt:lpstr>
      <vt:lpstr>otherdetail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shouwei zhang</dc:creator>
  <cp:lastModifiedBy>Administrator</cp:lastModifiedBy>
  <dcterms:created xsi:type="dcterms:W3CDTF">2019-12-12T11:53:00Z</dcterms:created>
  <dcterms:modified xsi:type="dcterms:W3CDTF">2022-02-25T09:05:06Z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6DDC54D3D5F6417CBCB89515523257F3</vt:lpwstr>
  </property>
  <property fmtid="{D5CDD505-2E9C-101B-9397-08002B2CF9AE}" pid="3" name="KSOProductBuildVer">
    <vt:lpwstr>2052-11.1.0.11365</vt:lpwstr>
  </property>
</Properties>
</file>