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<sst xmlns="http://schemas.openxmlformats.org/spreadsheetml/2006/main" count="295" uniqueCount="133">
  <si>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</si>
  <si>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</si>
  <si>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</si>
  <si>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</si>
  <si>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</si>
  <si>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</si>
  <si>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</si>
  <si>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</si>
  <si>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</si>
  <si>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</si>
  <si>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</si>
  <si>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</si>
  <si>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</si>
  <si>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</si>
  <si>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</si>
  <si>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</si>
  <si>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</si>
  <si>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</si>
  <si>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</si>
  <si>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</si>
  <si>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</si>
  <si>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</si>
  <si>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</si>
  <si>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</si>
  <si>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</si>
  <si>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17296785143	</t>
  </si>
  <si>
    <t>Ctrip</t>
  </si>
  <si>
    <t>正常</t>
  </si>
  <si>
    <t>[连山]清远金子山森林雪谷壮瑶度假村(82520535)</t>
  </si>
  <si>
    <t>清远金子山森林雪谷木屋&lt;特价&gt;&lt;双早&gt;&lt;新高价值日历房套餐&gt;&lt;新酒店礼盒&gt;</t>
  </si>
  <si>
    <t>CNY</t>
  </si>
  <si>
    <t>何惠芳,李丽虹,徐建有,徐建足,张敬华</t>
  </si>
  <si>
    <t>CA363220225CNY</t>
  </si>
  <si>
    <t>未提现</t>
  </si>
  <si>
    <t>携程开票</t>
  </si>
  <si>
    <t xml:space="preserve">2413904	</t>
  </si>
  <si>
    <t xml:space="preserve">	</t>
  </si>
  <si>
    <t xml:space="preserve">17305145906	</t>
  </si>
  <si>
    <t>[杭州]丽呈布鲁克酒店(杭州西溪天堂)(82786302)</t>
  </si>
  <si>
    <t>精选大床房&lt;双人入住&gt;&lt;中宾&gt;&lt;无早&gt;</t>
  </si>
  <si>
    <t>胡登玲</t>
  </si>
  <si>
    <t xml:space="preserve">2414515	</t>
  </si>
  <si>
    <t xml:space="preserve">607554	</t>
  </si>
  <si>
    <t xml:space="preserve">17310176512	</t>
  </si>
  <si>
    <t>[玉山]三清山梯云岭宾馆(83235889)</t>
  </si>
  <si>
    <t>双标间&lt;双人入住&gt;&lt;无早&gt;</t>
  </si>
  <si>
    <t>吴国清</t>
  </si>
  <si>
    <t xml:space="preserve">2414782	</t>
  </si>
  <si>
    <t xml:space="preserve">17317021997	</t>
  </si>
  <si>
    <t>[梅州]梅州客天下艺术家园酒店(83268462)</t>
  </si>
  <si>
    <t>伴山别墅大床房&lt;大床&gt;&lt;超值特惠&gt;&lt;双人入住&gt;&lt;日历房套餐高价值&gt;&lt;双早&gt;&lt;新酒店礼盒&gt;</t>
  </si>
  <si>
    <t>陈秋容</t>
  </si>
  <si>
    <t xml:space="preserve">2415463	</t>
  </si>
  <si>
    <t xml:space="preserve">683950	</t>
  </si>
  <si>
    <t xml:space="preserve">17318453673	</t>
  </si>
  <si>
    <t>清远金子山森林雪谷木屋&lt;双早&gt;</t>
  </si>
  <si>
    <t>何婷</t>
  </si>
  <si>
    <t xml:space="preserve">2415689	</t>
  </si>
  <si>
    <t xml:space="preserve">17318898875	</t>
  </si>
  <si>
    <t>陆剑林</t>
  </si>
  <si>
    <t xml:space="preserve">2415761	</t>
  </si>
  <si>
    <t xml:space="preserve">acknowledge	</t>
  </si>
  <si>
    <t xml:space="preserve">17319115163	</t>
  </si>
  <si>
    <t>[广州]广州珠江新城希尔顿欢朋酒店(10145517)</t>
  </si>
  <si>
    <t>高级大床房&lt;双人入住&gt;&lt;内宾&gt;&lt;预付&gt;&lt;无早&gt;</t>
  </si>
  <si>
    <t>韩振国</t>
  </si>
  <si>
    <t xml:space="preserve">2415810	</t>
  </si>
  <si>
    <t xml:space="preserve">17319827730	</t>
  </si>
  <si>
    <t>[贵阳]贵阳溪山里酒店(77243456)</t>
  </si>
  <si>
    <t>高级精致房&lt;双人入住&gt;&lt;中宾&gt;&lt;无早&gt;</t>
  </si>
  <si>
    <t>赵伟</t>
  </si>
  <si>
    <t>取消</t>
  </si>
  <si>
    <t>，</t>
  </si>
  <si>
    <t>A220225101838481</t>
  </si>
  <si>
    <t>A220225101925481</t>
  </si>
  <si>
    <t>CNY / HKD 当前参考汇率: 1.235322876</t>
  </si>
  <si>
    <t>总计： 5100.29 CNY/
6300.5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</si>
  <si>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</si>
  <si>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</si>
  <si>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</si>
  <si>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</si>
  <si>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</si>
  <si>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</si>
  <si>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</si>
  <si>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</si>
  <si>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</si>
  <si>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</si>
  <si>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</si>
  <si>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</si>
  <si>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</si>
  <si>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</si>
  <si>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</si>
  <si>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</si>
  <si>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</si>
  <si>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2022-02-09</t>
  </si>
  <si>
    <t>2415810</t>
  </si>
  <si>
    <t>广州珠江新城希尔顿欢朋酒店</t>
  </si>
  <si>
    <t>2022-02-10</t>
  </si>
  <si>
    <t>退房日周结</t>
  </si>
  <si>
    <t>512.07</t>
  </si>
  <si>
    <t>RMB</t>
  </si>
  <si>
    <t>0</t>
  </si>
  <si>
    <t>0.00</t>
  </si>
  <si>
    <t>携程国内直连(DD)</t>
  </si>
  <si>
    <t>2022-02-09 18:15:49</t>
  </si>
  <si>
    <t>否</t>
  </si>
  <si>
    <t>汇智国际旅游发展有限公司</t>
  </si>
  <si>
    <t>直连</t>
  </si>
  <si>
    <t>2415761</t>
  </si>
  <si>
    <t>清远金子山森林雪谷壮瑶度假村</t>
  </si>
  <si>
    <t>408.00</t>
  </si>
  <si>
    <t>2022-02-09 17:40:33</t>
  </si>
  <si>
    <t>直采</t>
  </si>
  <si>
    <t>2415689</t>
  </si>
  <si>
    <t>2022-02-09 15:56:39</t>
  </si>
  <si>
    <t>2415463</t>
  </si>
  <si>
    <t>梅州客天下艺术家园酒店</t>
  </si>
  <si>
    <t>348.22</t>
  </si>
  <si>
    <t>2022-02-09 10:06:44</t>
  </si>
  <si>
    <t>2022-02-08</t>
  </si>
  <si>
    <t>2414782</t>
  </si>
  <si>
    <t>三清山梯云岭宾馆</t>
  </si>
  <si>
    <t>275.00</t>
  </si>
  <si>
    <t>2022-02-08 13:04:27</t>
  </si>
  <si>
    <t>2022-02-07</t>
  </si>
  <si>
    <t>2414515</t>
  </si>
  <si>
    <t>丽呈布鲁克酒店(杭州西溪天堂)</t>
  </si>
  <si>
    <t>204.00</t>
  </si>
  <si>
    <t>2022-02-07 19:12:33</t>
  </si>
  <si>
    <t>2022-02-06</t>
  </si>
  <si>
    <t>2413904</t>
  </si>
  <si>
    <t>2945.00</t>
  </si>
  <si>
    <t>2022-02-06 17:37:31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</si>
</sst>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44601</v>
      </c>
      <c r="G2" s="6">
        <v>44602</v>
      </c>
      <c r="H2" s="4">
        <v>5</v>
      </c>
      <c r="I2" s="4">
        <v>1</v>
      </c>
      <c r="J2" s="4">
        <v>5</v>
      </c>
      <c r="K2" s="4" t="s">
        <v>30</v>
      </c>
      <c r="L2" s="4">
        <v>2945</v>
      </c>
      <c r="M2" s="4">
        <v>2945</v>
      </c>
      <c r="N2" s="4" t="s">
        <v>31</v>
      </c>
      <c r="O2" s="4" t="s">
        <v>32</v>
      </c>
      <c r="P2" s="4" t="s">
        <v>33</v>
      </c>
      <c r="Q2" s="4">
        <v>0</v>
      </c>
      <c r="R2" s="7">
        <v>44598</v>
      </c>
      <c r="S2" s="6">
        <v>44617</v>
      </c>
      <c r="T2" s="4" t="s">
        <v>34</v>
      </c>
      <c r="U2" s="4">
        <v>2945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44601</v>
      </c>
      <c r="G3" s="6">
        <v>44602</v>
      </c>
      <c r="H3" s="4">
        <v>1</v>
      </c>
      <c r="I3" s="4">
        <v>1</v>
      </c>
      <c r="J3" s="4">
        <v>1</v>
      </c>
      <c r="K3" s="4" t="s">
        <v>30</v>
      </c>
      <c r="L3" s="4">
        <v>204</v>
      </c>
      <c r="M3" s="4">
        <v>204</v>
      </c>
      <c r="N3" s="4" t="s">
        <v>40</v>
      </c>
      <c r="O3" s="4" t="s">
        <v>32</v>
      </c>
      <c r="P3" s="4" t="s">
        <v>33</v>
      </c>
      <c r="Q3" s="4">
        <v>0</v>
      </c>
      <c r="R3" s="7">
        <v>44599</v>
      </c>
      <c r="S3" s="6">
        <v>44617</v>
      </c>
      <c r="T3" s="4" t="s">
        <v>34</v>
      </c>
      <c r="U3" s="4">
        <v>204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44601</v>
      </c>
      <c r="G4" s="6">
        <v>44602</v>
      </c>
      <c r="H4" s="4">
        <v>1</v>
      </c>
      <c r="I4" s="4">
        <v>1</v>
      </c>
      <c r="J4" s="4">
        <v>1</v>
      </c>
      <c r="K4" s="4" t="s">
        <v>30</v>
      </c>
      <c r="L4" s="4">
        <v>275</v>
      </c>
      <c r="M4" s="4">
        <v>275</v>
      </c>
      <c r="N4" s="4" t="s">
        <v>46</v>
      </c>
      <c r="O4" s="4" t="s">
        <v>32</v>
      </c>
      <c r="P4" s="4" t="s">
        <v>33</v>
      </c>
      <c r="Q4" s="4">
        <v>0</v>
      </c>
      <c r="R4" s="7">
        <v>44600</v>
      </c>
      <c r="S4" s="6">
        <v>44617</v>
      </c>
      <c r="T4" s="4" t="s">
        <v>34</v>
      </c>
      <c r="U4" s="4">
        <v>275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44601</v>
      </c>
      <c r="G5" s="6">
        <v>44602</v>
      </c>
      <c r="H5" s="4">
        <v>1</v>
      </c>
      <c r="I5" s="4">
        <v>1</v>
      </c>
      <c r="J5" s="4">
        <v>1</v>
      </c>
      <c r="K5" s="4" t="s">
        <v>30</v>
      </c>
      <c r="L5" s="4">
        <v>348.22</v>
      </c>
      <c r="M5" s="4">
        <v>348.22</v>
      </c>
      <c r="N5" s="4" t="s">
        <v>51</v>
      </c>
      <c r="O5" s="4" t="s">
        <v>32</v>
      </c>
      <c r="P5" s="4" t="s">
        <v>33</v>
      </c>
      <c r="Q5" s="4">
        <v>0</v>
      </c>
      <c r="R5" s="7">
        <v>44601</v>
      </c>
      <c r="S5" s="6">
        <v>44617</v>
      </c>
      <c r="T5" s="4" t="s">
        <v>34</v>
      </c>
      <c r="U5" s="4">
        <v>348.22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28</v>
      </c>
      <c r="E6" s="4" t="s">
        <v>55</v>
      </c>
      <c r="F6" s="6">
        <v>44601</v>
      </c>
      <c r="G6" s="6">
        <v>44602</v>
      </c>
      <c r="H6" s="4">
        <v>1</v>
      </c>
      <c r="I6" s="4">
        <v>1</v>
      </c>
      <c r="J6" s="4">
        <v>1</v>
      </c>
      <c r="K6" s="4" t="s">
        <v>30</v>
      </c>
      <c r="L6" s="4">
        <v>408</v>
      </c>
      <c r="M6" s="4">
        <v>408</v>
      </c>
      <c r="N6" s="4" t="s">
        <v>56</v>
      </c>
      <c r="O6" s="4" t="s">
        <v>32</v>
      </c>
      <c r="P6" s="4" t="s">
        <v>33</v>
      </c>
      <c r="Q6" s="4">
        <v>0</v>
      </c>
      <c r="R6" s="7">
        <v>44601</v>
      </c>
      <c r="S6" s="6">
        <v>44617</v>
      </c>
      <c r="T6" s="4" t="s">
        <v>34</v>
      </c>
      <c r="U6" s="4">
        <v>408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28</v>
      </c>
      <c r="E7" s="4" t="s">
        <v>55</v>
      </c>
      <c r="F7" s="6">
        <v>44601</v>
      </c>
      <c r="G7" s="6">
        <v>44602</v>
      </c>
      <c r="H7" s="4">
        <v>1</v>
      </c>
      <c r="I7" s="4">
        <v>1</v>
      </c>
      <c r="J7" s="4">
        <v>1</v>
      </c>
      <c r="K7" s="4" t="s">
        <v>30</v>
      </c>
      <c r="L7" s="4">
        <v>408</v>
      </c>
      <c r="M7" s="4">
        <v>408</v>
      </c>
      <c r="N7" s="4" t="s">
        <v>59</v>
      </c>
      <c r="O7" s="4" t="s">
        <v>32</v>
      </c>
      <c r="P7" s="4" t="s">
        <v>33</v>
      </c>
      <c r="Q7" s="4">
        <v>0</v>
      </c>
      <c r="R7" s="7">
        <v>44601</v>
      </c>
      <c r="S7" s="6">
        <v>44617</v>
      </c>
      <c r="T7" s="4" t="s">
        <v>34</v>
      </c>
      <c r="U7" s="4">
        <v>408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44601</v>
      </c>
      <c r="G8" s="6">
        <v>44602</v>
      </c>
      <c r="H8" s="4">
        <v>1</v>
      </c>
      <c r="I8" s="4">
        <v>1</v>
      </c>
      <c r="J8" s="4">
        <v>1</v>
      </c>
      <c r="K8" s="4" t="s">
        <v>30</v>
      </c>
      <c r="L8" s="4">
        <v>512.07</v>
      </c>
      <c r="M8" s="4">
        <v>512.07</v>
      </c>
      <c r="N8" s="4" t="s">
        <v>65</v>
      </c>
      <c r="O8" s="4" t="s">
        <v>32</v>
      </c>
      <c r="P8" s="4" t="s">
        <v>33</v>
      </c>
      <c r="Q8" s="4">
        <v>0</v>
      </c>
      <c r="R8" s="7">
        <v>44601</v>
      </c>
      <c r="S8" s="6">
        <v>44617</v>
      </c>
      <c r="T8" s="4" t="s">
        <v>34</v>
      </c>
      <c r="U8" s="4">
        <v>512.07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44601</v>
      </c>
      <c r="G9" s="6">
        <v>44602</v>
      </c>
      <c r="H9" s="4">
        <v>1</v>
      </c>
      <c r="I9" s="4">
        <v>1</v>
      </c>
      <c r="J9" s="4">
        <v>1</v>
      </c>
      <c r="K9" s="4" t="s">
        <v>30</v>
      </c>
      <c r="L9" s="4">
        <v>360.9</v>
      </c>
      <c r="M9" s="4">
        <v>360.9</v>
      </c>
      <c r="N9" s="4" t="s">
        <v>70</v>
      </c>
      <c r="O9" s="4" t="s">
        <v>32</v>
      </c>
      <c r="P9" s="4" t="s">
        <v>33</v>
      </c>
      <c r="Q9" s="4">
        <v>0</v>
      </c>
      <c r="R9" s="7">
        <v>44601</v>
      </c>
      <c r="S9" s="6">
        <v>44617</v>
      </c>
      <c r="T9" s="4" t="s">
        <v>34</v>
      </c>
      <c r="U9" s="4">
        <v>360.9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71</v>
      </c>
      <c r="D10" s="4" t="s">
        <v>68</v>
      </c>
      <c r="E10" s="4" t="s">
        <v>69</v>
      </c>
      <c r="F10" s="6">
        <v>44601</v>
      </c>
      <c r="G10" s="6">
        <v>44602</v>
      </c>
      <c r="H10" s="4">
        <v>1</v>
      </c>
      <c r="I10" s="4">
        <v>1</v>
      </c>
      <c r="J10" s="4">
        <v>1</v>
      </c>
      <c r="K10" s="4" t="s">
        <v>30</v>
      </c>
      <c r="L10" s="4">
        <v>-360.9</v>
      </c>
      <c r="M10" s="4">
        <v>-360.9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44601</v>
      </c>
      <c r="S10" s="6">
        <v>44617</v>
      </c>
      <c r="T10" s="4" t="s">
        <v>34</v>
      </c>
      <c r="U10" s="4">
        <v>-360.9</v>
      </c>
      <c r="V10" s="4">
        <v>0</v>
      </c>
      <c r="W10" s="4">
        <v>0</v>
      </c>
      <c r="X10" s="4" t="s">
        <v>36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6" sqref="A16:F19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17296785143</v>
      </c>
      <c r="B2" s="6">
        <v>44601</v>
      </c>
      <c r="C2" s="6">
        <v>44602</v>
      </c>
      <c r="D2" s="4">
        <v>2945</v>
      </c>
      <c r="E2" s="4" t="str">
        <f>VLOOKUP(A2,HOP!A:L,12,0)</f>
        <v>2945.00</v>
      </c>
      <c r="F2" s="4" t="str">
        <f>VLOOKUP(A2,HOP!A:C,3,0)</f>
        <v>2413904</v>
      </c>
      <c r="G2" s="4">
        <f>D2-E2</f>
        <v>0</v>
      </c>
      <c r="H2" s="4" t="str">
        <f>$H$1&amp;F2</f>
        <v>，2413904</v>
      </c>
      <c r="I2" s="4" t="str">
        <f>VLOOKUP(A2,HOP!A:T,20,0)</f>
        <v>直采</v>
      </c>
    </row>
    <row r="3" s="4" customFormat="1" spans="1:9">
      <c r="A3" s="5">
        <v>17305145906</v>
      </c>
      <c r="B3" s="6">
        <v>44601</v>
      </c>
      <c r="C3" s="6">
        <v>44602</v>
      </c>
      <c r="D3" s="4">
        <v>204</v>
      </c>
      <c r="E3" s="4" t="str">
        <f>VLOOKUP(A3,HOP!A:L,12,0)</f>
        <v>204.00</v>
      </c>
      <c r="F3" s="4" t="str">
        <f>VLOOKUP(A3,HOP!A:C,3,0)</f>
        <v>2414515</v>
      </c>
      <c r="G3" s="4">
        <f t="shared" ref="G3:G9" si="0">D3-E3</f>
        <v>0</v>
      </c>
      <c r="H3" s="4" t="str">
        <f t="shared" ref="H3:H9" si="1">$H$1&amp;F3</f>
        <v>，2414515</v>
      </c>
      <c r="I3" s="4" t="str">
        <f>VLOOKUP(A3,HOP!A:T,20,0)</f>
        <v>直采</v>
      </c>
    </row>
    <row r="4" s="4" customFormat="1" spans="1:9">
      <c r="A4" s="5">
        <v>17310176512</v>
      </c>
      <c r="B4" s="6">
        <v>44601</v>
      </c>
      <c r="C4" s="6">
        <v>44602</v>
      </c>
      <c r="D4" s="4">
        <v>275</v>
      </c>
      <c r="E4" s="4" t="str">
        <f>VLOOKUP(A4,HOP!A:L,12,0)</f>
        <v>275.00</v>
      </c>
      <c r="F4" s="4" t="str">
        <f>VLOOKUP(A4,HOP!A:C,3,0)</f>
        <v>2414782</v>
      </c>
      <c r="G4" s="4">
        <f t="shared" si="0"/>
        <v>0</v>
      </c>
      <c r="H4" s="4" t="str">
        <f t="shared" si="1"/>
        <v>，2414782</v>
      </c>
      <c r="I4" s="4" t="str">
        <f>VLOOKUP(A4,HOP!A:T,20,0)</f>
        <v>直采</v>
      </c>
    </row>
    <row r="5" s="4" customFormat="1" spans="1:9">
      <c r="A5" s="5">
        <v>17317021997</v>
      </c>
      <c r="B5" s="6">
        <v>44601</v>
      </c>
      <c r="C5" s="6">
        <v>44602</v>
      </c>
      <c r="D5" s="4">
        <v>348.22</v>
      </c>
      <c r="E5" s="4" t="str">
        <f>VLOOKUP(A5,HOP!A:L,12,0)</f>
        <v>348.22</v>
      </c>
      <c r="F5" s="4" t="str">
        <f>VLOOKUP(A5,HOP!A:C,3,0)</f>
        <v>2415463</v>
      </c>
      <c r="G5" s="4">
        <f t="shared" si="0"/>
        <v>0</v>
      </c>
      <c r="H5" s="4" t="str">
        <f t="shared" si="1"/>
        <v>，2415463</v>
      </c>
      <c r="I5" s="4" t="str">
        <f>VLOOKUP(A5,HOP!A:T,20,0)</f>
        <v>直采</v>
      </c>
    </row>
    <row r="6" s="4" customFormat="1" spans="1:9">
      <c r="A6" s="5">
        <v>17318453673</v>
      </c>
      <c r="B6" s="6">
        <v>44601</v>
      </c>
      <c r="C6" s="6">
        <v>44602</v>
      </c>
      <c r="D6" s="4">
        <v>408</v>
      </c>
      <c r="E6" s="4" t="str">
        <f>VLOOKUP(A6,HOP!A:L,12,0)</f>
        <v>408.00</v>
      </c>
      <c r="F6" s="4" t="str">
        <f>VLOOKUP(A6,HOP!A:C,3,0)</f>
        <v>2415689</v>
      </c>
      <c r="G6" s="4">
        <f t="shared" si="0"/>
        <v>0</v>
      </c>
      <c r="H6" s="4" t="str">
        <f t="shared" si="1"/>
        <v>，2415689</v>
      </c>
      <c r="I6" s="4" t="str">
        <f>VLOOKUP(A6,HOP!A:T,20,0)</f>
        <v>直采</v>
      </c>
    </row>
    <row r="7" s="4" customFormat="1" spans="1:9">
      <c r="A7" s="5">
        <v>17318898875</v>
      </c>
      <c r="B7" s="6">
        <v>44601</v>
      </c>
      <c r="C7" s="6">
        <v>44602</v>
      </c>
      <c r="D7" s="4">
        <v>408</v>
      </c>
      <c r="E7" s="4" t="str">
        <f>VLOOKUP(A7,HOP!A:L,12,0)</f>
        <v>408.00</v>
      </c>
      <c r="F7" s="4" t="str">
        <f>VLOOKUP(A7,HOP!A:C,3,0)</f>
        <v>2415761</v>
      </c>
      <c r="G7" s="4">
        <f t="shared" si="0"/>
        <v>0</v>
      </c>
      <c r="H7" s="4" t="str">
        <f t="shared" si="1"/>
        <v>，2415761</v>
      </c>
      <c r="I7" s="4" t="str">
        <f>VLOOKUP(A7,HOP!A:T,20,0)</f>
        <v>直采</v>
      </c>
    </row>
    <row r="8" s="4" customFormat="1" spans="1:9">
      <c r="A8" s="5">
        <v>17319115163</v>
      </c>
      <c r="B8" s="6">
        <v>44601</v>
      </c>
      <c r="C8" s="6">
        <v>44602</v>
      </c>
      <c r="D8" s="4">
        <v>512.07</v>
      </c>
      <c r="E8" s="4" t="str">
        <f>VLOOKUP(A8,HOP!A:L,12,0)</f>
        <v>512.07</v>
      </c>
      <c r="F8" s="4" t="str">
        <f>VLOOKUP(A8,HOP!A:C,3,0)</f>
        <v>2415810</v>
      </c>
      <c r="G8" s="4">
        <f t="shared" si="0"/>
        <v>0</v>
      </c>
      <c r="H8" s="4" t="str">
        <f t="shared" si="1"/>
        <v>，2415810</v>
      </c>
      <c r="I8" s="4" t="str">
        <f>VLOOKUP(A8,HOP!A:T,20,0)</f>
        <v>直连</v>
      </c>
    </row>
    <row r="9" s="4" customFormat="1" hidden="1" spans="1:9">
      <c r="A9" s="5">
        <v>17319827730</v>
      </c>
      <c r="B9" s="6">
        <v>44601</v>
      </c>
      <c r="C9" s="6">
        <v>44602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1" spans="4:4">
      <c r="D11" s="4">
        <f>SUM(D2:D10)</f>
        <v>5100.29</v>
      </c>
    </row>
    <row r="16" spans="1:6">
      <c r="A16" s="4" t="s">
        <v>73</v>
      </c>
      <c r="E16" s="4">
        <v>4588.22</v>
      </c>
      <c r="F16" s="4">
        <v>5667.93</v>
      </c>
    </row>
    <row r="17" spans="1:6">
      <c r="A17" s="4" t="s">
        <v>74</v>
      </c>
      <c r="E17" s="4">
        <v>512.07</v>
      </c>
      <c r="F17" s="4">
        <v>632.57</v>
      </c>
    </row>
    <row r="18" spans="1:6">
      <c r="A18" s="4" t="s">
        <v>75</v>
      </c>
      <c r="E18" s="4">
        <f>SUBTOTAL(9,E16:E17)</f>
        <v>5100.29</v>
      </c>
      <c r="F18" s="4">
        <f>SUBTOTAL(9,F16:F17)</f>
        <v>6300.5</v>
      </c>
    </row>
    <row r="19" spans="1:1">
      <c r="A19" s="4" t="s">
        <v>76</v>
      </c>
    </row>
  </sheetData>
  <autoFilter ref="A1:XFD11">
    <filterColumn colId="3">
      <filters blank="1">
        <filter val="348.22"/>
        <filter val="204"/>
        <filter val="275"/>
        <filter val="2945"/>
        <filter val="512.07"/>
        <filter val="408"/>
        <filter val="5100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</row>
    <row r="2" s="1" customFormat="1" spans="1:20">
      <c r="A2" s="3">
        <v>17319115163</v>
      </c>
      <c r="B2" s="1" t="s">
        <v>94</v>
      </c>
      <c r="C2" s="1" t="s">
        <v>95</v>
      </c>
      <c r="D2" s="1" t="s">
        <v>96</v>
      </c>
      <c r="E2" s="1" t="s">
        <v>65</v>
      </c>
      <c r="F2" s="1" t="s">
        <v>94</v>
      </c>
      <c r="G2" s="1" t="s">
        <v>97</v>
      </c>
      <c r="H2" s="1" t="s">
        <v>98</v>
      </c>
      <c r="I2" s="1" t="s">
        <v>99</v>
      </c>
      <c r="J2" s="1" t="s">
        <v>100</v>
      </c>
      <c r="K2" s="1" t="s">
        <v>99</v>
      </c>
      <c r="L2" s="1" t="s">
        <v>99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</row>
    <row r="3" s="1" customFormat="1" spans="1:20">
      <c r="A3" s="3">
        <v>17318898875</v>
      </c>
      <c r="B3" s="1" t="s">
        <v>94</v>
      </c>
      <c r="C3" s="1" t="s">
        <v>108</v>
      </c>
      <c r="D3" s="1" t="s">
        <v>109</v>
      </c>
      <c r="E3" s="1" t="s">
        <v>59</v>
      </c>
      <c r="F3" s="1" t="s">
        <v>94</v>
      </c>
      <c r="G3" s="1" t="s">
        <v>97</v>
      </c>
      <c r="H3" s="1" t="s">
        <v>98</v>
      </c>
      <c r="I3" s="1" t="s">
        <v>110</v>
      </c>
      <c r="J3" s="1" t="s">
        <v>100</v>
      </c>
      <c r="K3" s="1" t="s">
        <v>110</v>
      </c>
      <c r="L3" s="1" t="s">
        <v>110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111</v>
      </c>
      <c r="R3" s="1" t="s">
        <v>105</v>
      </c>
      <c r="S3" s="1" t="s">
        <v>106</v>
      </c>
      <c r="T3" s="1" t="s">
        <v>112</v>
      </c>
    </row>
    <row r="4" s="1" customFormat="1" spans="1:20">
      <c r="A4" s="3">
        <v>17318453673</v>
      </c>
      <c r="B4" s="1" t="s">
        <v>94</v>
      </c>
      <c r="C4" s="1" t="s">
        <v>113</v>
      </c>
      <c r="D4" s="1" t="s">
        <v>109</v>
      </c>
      <c r="E4" s="1" t="s">
        <v>56</v>
      </c>
      <c r="F4" s="1" t="s">
        <v>94</v>
      </c>
      <c r="G4" s="1" t="s">
        <v>97</v>
      </c>
      <c r="H4" s="1" t="s">
        <v>98</v>
      </c>
      <c r="I4" s="1" t="s">
        <v>110</v>
      </c>
      <c r="J4" s="1" t="s">
        <v>100</v>
      </c>
      <c r="K4" s="1" t="s">
        <v>110</v>
      </c>
      <c r="L4" s="1" t="s">
        <v>110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114</v>
      </c>
      <c r="R4" s="1" t="s">
        <v>105</v>
      </c>
      <c r="S4" s="1" t="s">
        <v>106</v>
      </c>
      <c r="T4" s="1" t="s">
        <v>112</v>
      </c>
    </row>
    <row r="5" s="1" customFormat="1" spans="1:20">
      <c r="A5" s="3">
        <v>17317021997</v>
      </c>
      <c r="B5" s="1" t="s">
        <v>94</v>
      </c>
      <c r="C5" s="1" t="s">
        <v>115</v>
      </c>
      <c r="D5" s="1" t="s">
        <v>116</v>
      </c>
      <c r="E5" s="1" t="s">
        <v>51</v>
      </c>
      <c r="F5" s="1" t="s">
        <v>94</v>
      </c>
      <c r="G5" s="1" t="s">
        <v>97</v>
      </c>
      <c r="H5" s="1" t="s">
        <v>98</v>
      </c>
      <c r="I5" s="1" t="s">
        <v>117</v>
      </c>
      <c r="J5" s="1" t="s">
        <v>100</v>
      </c>
      <c r="K5" s="1" t="s">
        <v>117</v>
      </c>
      <c r="L5" s="1" t="s">
        <v>117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118</v>
      </c>
      <c r="R5" s="1" t="s">
        <v>105</v>
      </c>
      <c r="S5" s="1" t="s">
        <v>106</v>
      </c>
      <c r="T5" s="1" t="s">
        <v>112</v>
      </c>
    </row>
    <row r="6" s="1" customFormat="1" spans="1:20">
      <c r="A6" s="3">
        <v>17310176512</v>
      </c>
      <c r="B6" s="1" t="s">
        <v>119</v>
      </c>
      <c r="C6" s="1" t="s">
        <v>120</v>
      </c>
      <c r="D6" s="1" t="s">
        <v>121</v>
      </c>
      <c r="E6" s="1" t="s">
        <v>46</v>
      </c>
      <c r="F6" s="1" t="s">
        <v>94</v>
      </c>
      <c r="G6" s="1" t="s">
        <v>97</v>
      </c>
      <c r="H6" s="1" t="s">
        <v>98</v>
      </c>
      <c r="I6" s="1" t="s">
        <v>122</v>
      </c>
      <c r="J6" s="1" t="s">
        <v>100</v>
      </c>
      <c r="K6" s="1" t="s">
        <v>122</v>
      </c>
      <c r="L6" s="1" t="s">
        <v>122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123</v>
      </c>
      <c r="R6" s="1" t="s">
        <v>105</v>
      </c>
      <c r="S6" s="1" t="s">
        <v>106</v>
      </c>
      <c r="T6" s="1" t="s">
        <v>112</v>
      </c>
    </row>
    <row r="7" s="1" customFormat="1" spans="1:20">
      <c r="A7" s="3">
        <v>17305145906</v>
      </c>
      <c r="B7" s="1" t="s">
        <v>124</v>
      </c>
      <c r="C7" s="1" t="s">
        <v>125</v>
      </c>
      <c r="D7" s="1" t="s">
        <v>126</v>
      </c>
      <c r="E7" s="1" t="s">
        <v>40</v>
      </c>
      <c r="F7" s="1" t="s">
        <v>94</v>
      </c>
      <c r="G7" s="1" t="s">
        <v>97</v>
      </c>
      <c r="H7" s="1" t="s">
        <v>98</v>
      </c>
      <c r="I7" s="1" t="s">
        <v>127</v>
      </c>
      <c r="J7" s="1" t="s">
        <v>100</v>
      </c>
      <c r="K7" s="1" t="s">
        <v>127</v>
      </c>
      <c r="L7" s="1" t="s">
        <v>127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128</v>
      </c>
      <c r="R7" s="1" t="s">
        <v>105</v>
      </c>
      <c r="S7" s="1" t="s">
        <v>106</v>
      </c>
      <c r="T7" s="1" t="s">
        <v>112</v>
      </c>
    </row>
    <row r="8" s="1" customFormat="1" spans="1:20">
      <c r="A8" s="3">
        <v>17296785143</v>
      </c>
      <c r="B8" s="1" t="s">
        <v>129</v>
      </c>
      <c r="C8" s="1" t="s">
        <v>130</v>
      </c>
      <c r="D8" s="1" t="s">
        <v>109</v>
      </c>
      <c r="E8" s="1" t="s">
        <v>31</v>
      </c>
      <c r="F8" s="1" t="s">
        <v>94</v>
      </c>
      <c r="G8" s="1" t="s">
        <v>97</v>
      </c>
      <c r="H8" s="1" t="s">
        <v>98</v>
      </c>
      <c r="I8" s="1" t="s">
        <v>131</v>
      </c>
      <c r="J8" s="1" t="s">
        <v>100</v>
      </c>
      <c r="K8" s="1" t="s">
        <v>131</v>
      </c>
      <c r="L8" s="1" t="s">
        <v>131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132</v>
      </c>
      <c r="R8" s="1" t="s">
        <v>105</v>
      </c>
      <c r="S8" s="1" t="s">
        <v>106</v>
      </c>
      <c r="T8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2022-02-25T01:42:11Z</dcterms:created>
  <dcterms:modified xsi:type="dcterms:W3CDTF">2022-02-25T02:19:20Z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BB23A6072D21462198466DFCBE37678C</vt:lpwstr>
  </property>
  <property fmtid="{D5CDD505-2E9C-101B-9397-08002B2CF9AE}" pid="3" name="KSOProductBuildVer">
    <vt:lpwstr>2052-11.1.0.11365</vt:lpwstr>
  </property>
</Properties>
</file>