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<sst xmlns="http://schemas.openxmlformats.org/spreadsheetml/2006/main" count="631" uniqueCount="291">
  <si>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</si>
  <si>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</si>
  <si>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</si>
  <si>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</si>
  <si>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</si>
  <si>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</si>
  <si>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</si>
  <si>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</si>
  <si>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</si>
  <si>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</si>
  <si>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</si>
  <si>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</si>
  <si>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</si>
  <si>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</si>
  <si>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</si>
  <si>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</si>
  <si>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</si>
  <si>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</si>
  <si>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</si>
  <si>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</si>
  <si>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</si>
  <si>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</si>
  <si>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</si>
  <si>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</si>
  <si>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</si>
  <si>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16725034078	</t>
  </si>
  <si>
    <t>Ctrip</t>
  </si>
  <si>
    <t>正常</t>
  </si>
  <si>
    <t>[温哥华]华美达温德姆华市中心酒店(Ramada by Wyndham Vancouver Downtown)(37231642)</t>
  </si>
  <si>
    <t>入住时指定房型&lt;不退款&gt;&lt;2人入住&gt;</t>
  </si>
  <si>
    <t>USD</t>
  </si>
  <si>
    <t>Fraser/Shelby Madison</t>
  </si>
  <si>
    <t>CA5326220225USD</t>
  </si>
  <si>
    <t>未提现</t>
  </si>
  <si>
    <t>携程开票</t>
  </si>
  <si>
    <t xml:space="preserve">2287579	</t>
  </si>
  <si>
    <t xml:space="preserve">	</t>
  </si>
  <si>
    <t xml:space="preserve">16858155142	</t>
  </si>
  <si>
    <t>[里约热内卢]阿斯托里亚科帕卡巴纳酒店(Hotel Astoria Copacabana)(39043273)</t>
  </si>
  <si>
    <t>标准双人房&lt;不退款&gt;&lt;2人入住&gt;</t>
  </si>
  <si>
    <t>Oliveira/Jaider Sodre,Souza/Maria Angela</t>
  </si>
  <si>
    <t xml:space="preserve">16897618858	</t>
  </si>
  <si>
    <t>[古德伊尔]古德伊尔品质套房酒店(Quality Inn and Suites Goodyear)(39974550)</t>
  </si>
  <si>
    <t>客房1张特大床，带沙发床&lt;不退款&gt;&lt;2人入住&gt;</t>
  </si>
  <si>
    <t>Brink/Wyatt Daniel</t>
  </si>
  <si>
    <t xml:space="preserve">2321106	</t>
  </si>
  <si>
    <t xml:space="preserve">57208327	</t>
  </si>
  <si>
    <t xml:space="preserve">17154417970	</t>
  </si>
  <si>
    <t>[阿瓦图基]凤凰南山福朋喜来登酒店(Four Points by Sheraton Phoenix South Mountain)(37236594)</t>
  </si>
  <si>
    <t>特大床房&lt;2人入住&gt;&lt;IBU黄金会员专享&gt;&lt;不退款&gt;</t>
  </si>
  <si>
    <t>Lester/Debra Urton</t>
  </si>
  <si>
    <t xml:space="preserve">2382902	</t>
  </si>
  <si>
    <t xml:space="preserve">95850486	</t>
  </si>
  <si>
    <t xml:space="preserve">17250932665	</t>
  </si>
  <si>
    <t>[关丹]希拉利马旅馆(Silalima Guesthouse)(48367105)</t>
  </si>
  <si>
    <t>标准双人床房&lt;不退款&gt;&lt;2人入住&gt;</t>
  </si>
  <si>
    <t>Faizura Omar/Aminda,Faizura Omar/Aminda</t>
  </si>
  <si>
    <t xml:space="preserve">2410290	</t>
  </si>
  <si>
    <t xml:space="preserve">17264337260	</t>
  </si>
  <si>
    <t>[巴力拉惹]库苏马尊爵住宿别墅酒店(Kesuma Villa Exclusive Stay)(39592721)</t>
  </si>
  <si>
    <t>标准间&lt;不退款&gt;&lt;2人入住&gt;</t>
  </si>
  <si>
    <t>AIMAN/MUHAMMAD AIMAN</t>
  </si>
  <si>
    <t xml:space="preserve">2411632	</t>
  </si>
  <si>
    <t xml:space="preserve">17286490573	</t>
  </si>
  <si>
    <t>[波尔多]普罗旺斯人酒店(Le Provençal)(39676912)</t>
  </si>
  <si>
    <t>标准双床房&lt;不退款&gt;&lt;2人入住&gt;</t>
  </si>
  <si>
    <t>THAI/Ngoc-Van</t>
  </si>
  <si>
    <t xml:space="preserve">2413091	</t>
  </si>
  <si>
    <t xml:space="preserve">1889480279	</t>
  </si>
  <si>
    <t xml:space="preserve">17328861755	</t>
  </si>
  <si>
    <t>[加特林堡]本特克里克高尔夫村钻石度假村(Bent Creek Golf Village by Diamond Resorts)(40021891)</t>
  </si>
  <si>
    <t>一张大床和一张卧铺沙发床房&lt;不退款&gt;&lt;2人入住&gt;</t>
  </si>
  <si>
    <t>Pitassi/Gary</t>
  </si>
  <si>
    <t xml:space="preserve">104285557	</t>
  </si>
  <si>
    <t xml:space="preserve">17410947451	</t>
  </si>
  <si>
    <t>[纽约]纽约市中心希尔顿逸林酒店(DoubleTree by Hilton New York Downtown)(37214769)</t>
  </si>
  <si>
    <t>客房, 1 张特大床房&lt;不退款&gt;&lt;2人入住&gt;</t>
  </si>
  <si>
    <t>Reddy/Rebala Deepti</t>
  </si>
  <si>
    <t xml:space="preserve">2421871	</t>
  </si>
  <si>
    <t xml:space="preserve">Acknowledged	</t>
  </si>
  <si>
    <t xml:space="preserve">17431899110	</t>
  </si>
  <si>
    <t>[兰贝斯区]丽亭西敏桥酒店&amp;度假村(Park Plaza Westminster Bridge London)(37201215)</t>
  </si>
  <si>
    <t>高级双床房&lt;不退款&gt;&lt;2人入住&gt;</t>
  </si>
  <si>
    <t>Kang/Harvinder</t>
  </si>
  <si>
    <t xml:space="preserve">2427296	</t>
  </si>
  <si>
    <t xml:space="preserve">17437844474	</t>
  </si>
  <si>
    <t>[济州市]口哨云雀酒店(Hotel Whistle Lark)(37197269)</t>
  </si>
  <si>
    <t>好莱坞山景豪华双人房&lt;不退款&gt;&lt;2人入住&gt;</t>
  </si>
  <si>
    <t>LI/MEIYU</t>
  </si>
  <si>
    <t xml:space="preserve">2427710	</t>
  </si>
  <si>
    <t xml:space="preserve">22399784	</t>
  </si>
  <si>
    <t xml:space="preserve">17437970887	</t>
  </si>
  <si>
    <t>[埃奇韦尔]伦敦北华美达酒店(Ramada London North)(39034382)</t>
  </si>
  <si>
    <t>OAKLEY/ADAM</t>
  </si>
  <si>
    <t xml:space="preserve">2427790	</t>
  </si>
  <si>
    <t xml:space="preserve">17438030659	</t>
  </si>
  <si>
    <t>[Bayswater]贝斯沃特品质酒店(Quality Hotel Bayswater)(37202363)</t>
  </si>
  <si>
    <t>豪华房(大床)&lt;2人入住&gt;&lt;不退款&gt;</t>
  </si>
  <si>
    <t>tait/harley</t>
  </si>
  <si>
    <t xml:space="preserve">2427819	</t>
  </si>
  <si>
    <t xml:space="preserve">51356640338	</t>
  </si>
  <si>
    <t xml:space="preserve">17438131485	</t>
  </si>
  <si>
    <t>[里士满]伯克利酒店(The Berkeley Hotel)(40092464)</t>
  </si>
  <si>
    <t>高级客房1张特大床&lt;不退款&gt;&lt;2人入住&gt;</t>
  </si>
  <si>
    <t>Evans/Michael</t>
  </si>
  <si>
    <t xml:space="preserve">106051	</t>
  </si>
  <si>
    <t xml:space="preserve">17438842421	</t>
  </si>
  <si>
    <t>[佛统]拉查普如克酒店(Ratchaphruek Pavilion)(48376391)</t>
  </si>
  <si>
    <t>jaroensuk/Jirapan</t>
  </si>
  <si>
    <t xml:space="preserve">2428226	</t>
  </si>
  <si>
    <t xml:space="preserve">17439779617	</t>
  </si>
  <si>
    <t>[丘洛拉]竞技场酒店(Arena Hotel)(39035027)</t>
  </si>
  <si>
    <t>标准单人房（大床）&lt;不退款&gt;&lt;2人入住&gt;</t>
  </si>
  <si>
    <t>MORAN/HELEN</t>
  </si>
  <si>
    <t xml:space="preserve">2428753	</t>
  </si>
  <si>
    <t xml:space="preserve">EXP-1897513918	</t>
  </si>
  <si>
    <t xml:space="preserve">17440119350	</t>
  </si>
  <si>
    <t>[拉斯维加斯]拉斯维加斯神剑娱乐场酒店(Excalibur Hotel Casino Las Vegas)(37199412)</t>
  </si>
  <si>
    <t>皇家塔楼两张大床房&lt;不退款&gt;&lt;2人入住&gt;</t>
  </si>
  <si>
    <t>Hyun/Soohyung</t>
  </si>
  <si>
    <t xml:space="preserve">2428952	</t>
  </si>
  <si>
    <t xml:space="preserve">17001088648	</t>
  </si>
  <si>
    <t>退单</t>
  </si>
  <si>
    <t>[巴科洛德]色达国会大厦中央酒店(Seda Capitol Central)(39627980)</t>
  </si>
  <si>
    <t>豪华间&lt;不退款&gt;&lt;2人入住&gt;</t>
  </si>
  <si>
    <t>Alba/Analyn,Alba/Analyn</t>
  </si>
  <si>
    <t xml:space="preserve">2344422	</t>
  </si>
  <si>
    <t xml:space="preserve">17218712930	</t>
  </si>
  <si>
    <t>补单</t>
  </si>
  <si>
    <t>[勒莫尔]加利福尼亚勒莫尔 6号汽车旅馆(Motel 6 Lemoore, CA)(5931900)</t>
  </si>
  <si>
    <t>标准客房1张大床&lt;不退款&gt;&lt;2人入住&gt;</t>
  </si>
  <si>
    <t>Saleh/Lisa</t>
  </si>
  <si>
    <t xml:space="preserve">2406703	</t>
  </si>
  <si>
    <t xml:space="preserve">acknowledge	</t>
  </si>
  <si>
    <t xml:space="preserve">17123802591	</t>
  </si>
  <si>
    <t>调整</t>
  </si>
  <si>
    <t>[巴黎]巴黎卡地亚拉丁酒店(Hotel Quartier Latin Paris)(39034651)</t>
  </si>
  <si>
    <t>标准客房&lt;不退款&gt;&lt;2人入住&gt;</t>
  </si>
  <si>
    <t>thierry/rachelle</t>
  </si>
  <si>
    <t xml:space="preserve">2374510	</t>
  </si>
  <si>
    <t xml:space="preserve">17228339204	</t>
  </si>
  <si>
    <t>[凤凰城]凤凰城芳德瑞酒店(Found Re Phoenix)(44788910)</t>
  </si>
  <si>
    <t>标准特大床房&lt;不退款&gt;&lt;2人入住&gt;</t>
  </si>
  <si>
    <t>Broadwell/Mark</t>
  </si>
  <si>
    <t xml:space="preserve">2408468	</t>
  </si>
  <si>
    <t>，</t>
  </si>
  <si>
    <t>2.22 可退</t>
  </si>
  <si>
    <t>本期收回86元</t>
  </si>
  <si>
    <t>本期收回76元</t>
  </si>
  <si>
    <t>A220225111104481</t>
  </si>
  <si>
    <t>USD / HKD 当前参考汇率: 7.80796</t>
  </si>
  <si>
    <t>总计： 3797 USD/
29646.82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</si>
  <si>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</si>
  <si>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</si>
  <si>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</si>
  <si>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</si>
  <si>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</si>
  <si>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</si>
  <si>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</si>
  <si>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</si>
  <si>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</si>
  <si>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</si>
  <si>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</si>
  <si>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</si>
  <si>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</si>
  <si>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</si>
  <si>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</si>
  <si>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</si>
  <si>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</si>
  <si>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2022-02-21</t>
  </si>
  <si>
    <t>2428952</t>
  </si>
  <si>
    <t>拉斯维加斯神剑赌场酒店</t>
  </si>
  <si>
    <t>Hyun Soohyung</t>
  </si>
  <si>
    <t>2022-02-22</t>
  </si>
  <si>
    <t>退房日周结</t>
  </si>
  <si>
    <t>120.46</t>
  </si>
  <si>
    <t>19.00</t>
  </si>
  <si>
    <t>0</t>
  </si>
  <si>
    <t>0.00</t>
  </si>
  <si>
    <t>携程盛景国际直连</t>
  </si>
  <si>
    <t>2022-02-21 17:08:17</t>
  </si>
  <si>
    <t>否</t>
  </si>
  <si>
    <t>汇智国际旅游发展有限公司</t>
  </si>
  <si>
    <t>直连</t>
  </si>
  <si>
    <t>2428753</t>
  </si>
  <si>
    <t>助睡快捷汽车酒店</t>
  </si>
  <si>
    <t>MORAN HELEN</t>
  </si>
  <si>
    <t>475.49</t>
  </si>
  <si>
    <t>75.00</t>
  </si>
  <si>
    <t>2022-02-21 16:14:15</t>
  </si>
  <si>
    <t>2428226</t>
  </si>
  <si>
    <t>拉查普如克酒店</t>
  </si>
  <si>
    <t>jaroensuk Jirapan</t>
  </si>
  <si>
    <t>107.78</t>
  </si>
  <si>
    <t>17.00</t>
  </si>
  <si>
    <t>2022-02-21 12:38:55</t>
  </si>
  <si>
    <t>2427873</t>
  </si>
  <si>
    <t>伯克利酒店</t>
  </si>
  <si>
    <t>Evans Michael</t>
  </si>
  <si>
    <t>938.31</t>
  </si>
  <si>
    <t>148.00</t>
  </si>
  <si>
    <t>2022-02-21 10:00:34</t>
  </si>
  <si>
    <t>2427819</t>
  </si>
  <si>
    <t>贝斯沃特品质酒店</t>
  </si>
  <si>
    <t>tait harley</t>
  </si>
  <si>
    <t>583.27</t>
  </si>
  <si>
    <t>92.00</t>
  </si>
  <si>
    <t>2022-02-21 09:13:48</t>
  </si>
  <si>
    <t>2427790</t>
  </si>
  <si>
    <t>伦敦北华美达酒店</t>
  </si>
  <si>
    <t>OAKLEY ADAM</t>
  </si>
  <si>
    <t>481.83</t>
  </si>
  <si>
    <t>76.00</t>
  </si>
  <si>
    <t>2022-02-21 08:48:47</t>
  </si>
  <si>
    <t>2427710</t>
  </si>
  <si>
    <t>口哨云雀酒店</t>
  </si>
  <si>
    <t>LI MEIYU</t>
  </si>
  <si>
    <t>431.11</t>
  </si>
  <si>
    <t>68.00</t>
  </si>
  <si>
    <t>2022-02-21 07:29:39</t>
  </si>
  <si>
    <t>2022-02-20</t>
  </si>
  <si>
    <t>2427296</t>
  </si>
  <si>
    <t>丽亭西敏桥酒店&amp;度假村</t>
  </si>
  <si>
    <t>Kang Harvinder</t>
  </si>
  <si>
    <t>4514.01</t>
  </si>
  <si>
    <t>712.00</t>
  </si>
  <si>
    <t>2022-02-20 20:00:23</t>
  </si>
  <si>
    <t>2022-02-18</t>
  </si>
  <si>
    <t>2421871</t>
  </si>
  <si>
    <t>纽约市金融区逸林酒店</t>
  </si>
  <si>
    <t>Reddy Rebala Deepti</t>
  </si>
  <si>
    <t>2972.22</t>
  </si>
  <si>
    <t>468.00</t>
  </si>
  <si>
    <t>2022-02-18 10:34:29</t>
  </si>
  <si>
    <t>2022-02-10</t>
  </si>
  <si>
    <t>2417256</t>
  </si>
  <si>
    <t>本特朗泉高尔夫球度假村</t>
  </si>
  <si>
    <t>Pitassi Gary</t>
  </si>
  <si>
    <t>746.04</t>
  </si>
  <si>
    <t>117.00</t>
  </si>
  <si>
    <t>2022-02-10 22:42:39</t>
  </si>
  <si>
    <t>2022-02-04</t>
  </si>
  <si>
    <t>2413091</t>
  </si>
  <si>
    <t>普罗旺斯人酒店</t>
  </si>
  <si>
    <t>THAI Ngoc-Van</t>
  </si>
  <si>
    <t>2022-02-19</t>
  </si>
  <si>
    <t>1255.56</t>
  </si>
  <si>
    <t>197.00</t>
  </si>
  <si>
    <t>2022-02-04 22:37:20</t>
  </si>
  <si>
    <t>2022-02-01</t>
  </si>
  <si>
    <t>2411632</t>
  </si>
  <si>
    <t>库苏马尊爵住宿别墅酒店</t>
  </si>
  <si>
    <t>AIMAN MUHAMMAD AIMAN</t>
  </si>
  <si>
    <t>203.95</t>
  </si>
  <si>
    <t>32.00</t>
  </si>
  <si>
    <t>2022-02-01 14:47:05</t>
  </si>
  <si>
    <t>2022-01-28</t>
  </si>
  <si>
    <t>2410290</t>
  </si>
  <si>
    <t>希拉利马旅馆</t>
  </si>
  <si>
    <t>Faizura Omar Aminda,Faizura Omar Aminda</t>
  </si>
  <si>
    <t>994.25</t>
  </si>
  <si>
    <t>156.00</t>
  </si>
  <si>
    <t>2022-01-28 20:13:09</t>
  </si>
  <si>
    <t>2022-01-11</t>
  </si>
  <si>
    <t>2382902</t>
  </si>
  <si>
    <t>凤凰城南山福朋喜来登酒店</t>
  </si>
  <si>
    <t>Lester Debra Urton</t>
  </si>
  <si>
    <t>3489.27</t>
  </si>
  <si>
    <t>546.00</t>
  </si>
  <si>
    <t>2022-01-11 04:50:50</t>
  </si>
  <si>
    <t>2021-12-01</t>
  </si>
  <si>
    <t>2321106</t>
  </si>
  <si>
    <t>凤凰城西古德伊尔质量套房酒店</t>
  </si>
  <si>
    <t>Brink Wyatt Daniel</t>
  </si>
  <si>
    <t>4207.72</t>
  </si>
  <si>
    <t>659.00</t>
  </si>
  <si>
    <t>2021-12-01 13:10:34</t>
  </si>
  <si>
    <t>2021-11-24</t>
  </si>
  <si>
    <t>2310943</t>
  </si>
  <si>
    <t>阿斯特里亚科帕卡巴纳酒店</t>
  </si>
  <si>
    <t>Oliveira Jaider Sodre,Souza Maria Angela</t>
  </si>
  <si>
    <t>550.90</t>
  </si>
  <si>
    <t>86.00</t>
  </si>
  <si>
    <t>2021-11-24 20:21:20</t>
  </si>
  <si>
    <t>2021-11-02</t>
  </si>
  <si>
    <t>2287579</t>
  </si>
  <si>
    <t>华美达温德姆华市中心酒店</t>
  </si>
  <si>
    <t>Fraser Shelby Madison</t>
  </si>
  <si>
    <t>1359.45</t>
  </si>
  <si>
    <t>212.00</t>
  </si>
  <si>
    <t>2021-11-02 05:16:20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</si>
</sst>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2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0" fillId="21" borderId="1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44610</v>
      </c>
      <c r="G2" s="6">
        <v>44614</v>
      </c>
      <c r="H2" s="4">
        <v>1</v>
      </c>
      <c r="I2" s="4">
        <v>4</v>
      </c>
      <c r="J2" s="4">
        <v>4</v>
      </c>
      <c r="K2" s="4" t="s">
        <v>30</v>
      </c>
      <c r="L2" s="4">
        <v>212</v>
      </c>
      <c r="M2" s="4">
        <v>212</v>
      </c>
      <c r="N2" s="4" t="s">
        <v>31</v>
      </c>
      <c r="O2" s="4" t="s">
        <v>32</v>
      </c>
      <c r="P2" s="4" t="s">
        <v>33</v>
      </c>
      <c r="Q2" s="4">
        <v>0</v>
      </c>
      <c r="R2" s="7">
        <v>44502</v>
      </c>
      <c r="S2" s="6">
        <v>44617</v>
      </c>
      <c r="T2" s="4" t="s">
        <v>34</v>
      </c>
      <c r="U2" s="4">
        <v>212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44612</v>
      </c>
      <c r="G3" s="6">
        <v>44614</v>
      </c>
      <c r="H3" s="4">
        <v>1</v>
      </c>
      <c r="I3" s="4">
        <v>2</v>
      </c>
      <c r="J3" s="4">
        <v>2</v>
      </c>
      <c r="K3" s="4" t="s">
        <v>30</v>
      </c>
      <c r="L3" s="4">
        <v>86</v>
      </c>
      <c r="M3" s="4">
        <v>86</v>
      </c>
      <c r="N3" s="4" t="s">
        <v>40</v>
      </c>
      <c r="O3" s="4" t="s">
        <v>32</v>
      </c>
      <c r="P3" s="4" t="s">
        <v>33</v>
      </c>
      <c r="Q3" s="4">
        <v>0</v>
      </c>
      <c r="R3" s="7">
        <v>44524</v>
      </c>
      <c r="S3" s="6">
        <v>44617</v>
      </c>
      <c r="T3" s="4" t="s">
        <v>34</v>
      </c>
      <c r="U3" s="4">
        <v>86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44610</v>
      </c>
      <c r="G4" s="6">
        <v>44614</v>
      </c>
      <c r="H4" s="4">
        <v>1</v>
      </c>
      <c r="I4" s="4">
        <v>4</v>
      </c>
      <c r="J4" s="4">
        <v>4</v>
      </c>
      <c r="K4" s="4" t="s">
        <v>30</v>
      </c>
      <c r="L4" s="4">
        <v>659</v>
      </c>
      <c r="M4" s="4">
        <v>659</v>
      </c>
      <c r="N4" s="4" t="s">
        <v>44</v>
      </c>
      <c r="O4" s="4" t="s">
        <v>32</v>
      </c>
      <c r="P4" s="4" t="s">
        <v>33</v>
      </c>
      <c r="Q4" s="4">
        <v>0</v>
      </c>
      <c r="R4" s="7">
        <v>44531</v>
      </c>
      <c r="S4" s="6">
        <v>44617</v>
      </c>
      <c r="T4" s="4" t="s">
        <v>34</v>
      </c>
      <c r="U4" s="4">
        <v>659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44610</v>
      </c>
      <c r="G5" s="6">
        <v>44614</v>
      </c>
      <c r="H5" s="4">
        <v>1</v>
      </c>
      <c r="I5" s="4">
        <v>4</v>
      </c>
      <c r="J5" s="4">
        <v>4</v>
      </c>
      <c r="K5" s="4" t="s">
        <v>30</v>
      </c>
      <c r="L5" s="4">
        <v>546</v>
      </c>
      <c r="M5" s="4">
        <v>546</v>
      </c>
      <c r="N5" s="4" t="s">
        <v>50</v>
      </c>
      <c r="O5" s="4" t="s">
        <v>32</v>
      </c>
      <c r="P5" s="4" t="s">
        <v>33</v>
      </c>
      <c r="Q5" s="4">
        <v>0</v>
      </c>
      <c r="R5" s="7">
        <v>44572</v>
      </c>
      <c r="S5" s="6">
        <v>44617</v>
      </c>
      <c r="T5" s="4" t="s">
        <v>34</v>
      </c>
      <c r="U5" s="4">
        <v>546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44611</v>
      </c>
      <c r="G6" s="6">
        <v>44614</v>
      </c>
      <c r="H6" s="4">
        <v>1</v>
      </c>
      <c r="I6" s="4">
        <v>3</v>
      </c>
      <c r="J6" s="4">
        <v>3</v>
      </c>
      <c r="K6" s="4" t="s">
        <v>30</v>
      </c>
      <c r="L6" s="4">
        <v>156</v>
      </c>
      <c r="M6" s="4">
        <v>156</v>
      </c>
      <c r="N6" s="4" t="s">
        <v>56</v>
      </c>
      <c r="O6" s="4" t="s">
        <v>32</v>
      </c>
      <c r="P6" s="4" t="s">
        <v>33</v>
      </c>
      <c r="Q6" s="4">
        <v>0</v>
      </c>
      <c r="R6" s="7">
        <v>44589</v>
      </c>
      <c r="S6" s="6">
        <v>44617</v>
      </c>
      <c r="T6" s="4" t="s">
        <v>34</v>
      </c>
      <c r="U6" s="4">
        <v>156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44613</v>
      </c>
      <c r="G7" s="6">
        <v>44614</v>
      </c>
      <c r="H7" s="4">
        <v>1</v>
      </c>
      <c r="I7" s="4">
        <v>1</v>
      </c>
      <c r="J7" s="4">
        <v>1</v>
      </c>
      <c r="K7" s="4" t="s">
        <v>30</v>
      </c>
      <c r="L7" s="4">
        <v>32</v>
      </c>
      <c r="M7" s="4">
        <v>32</v>
      </c>
      <c r="N7" s="4" t="s">
        <v>61</v>
      </c>
      <c r="O7" s="4" t="s">
        <v>32</v>
      </c>
      <c r="P7" s="4" t="s">
        <v>33</v>
      </c>
      <c r="Q7" s="4">
        <v>0</v>
      </c>
      <c r="R7" s="7">
        <v>44593</v>
      </c>
      <c r="S7" s="6">
        <v>44617</v>
      </c>
      <c r="T7" s="4" t="s">
        <v>34</v>
      </c>
      <c r="U7" s="4">
        <v>32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44611</v>
      </c>
      <c r="G8" s="6">
        <v>44614</v>
      </c>
      <c r="H8" s="4">
        <v>1</v>
      </c>
      <c r="I8" s="4">
        <v>3</v>
      </c>
      <c r="J8" s="4">
        <v>3</v>
      </c>
      <c r="K8" s="4" t="s">
        <v>30</v>
      </c>
      <c r="L8" s="4">
        <v>197</v>
      </c>
      <c r="M8" s="4">
        <v>197</v>
      </c>
      <c r="N8" s="4" t="s">
        <v>66</v>
      </c>
      <c r="O8" s="4" t="s">
        <v>32</v>
      </c>
      <c r="P8" s="4" t="s">
        <v>33</v>
      </c>
      <c r="Q8" s="4">
        <v>0</v>
      </c>
      <c r="R8" s="7">
        <v>44596</v>
      </c>
      <c r="S8" s="6">
        <v>44617</v>
      </c>
      <c r="T8" s="4" t="s">
        <v>34</v>
      </c>
      <c r="U8" s="4">
        <v>197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44613</v>
      </c>
      <c r="G9" s="6">
        <v>44614</v>
      </c>
      <c r="H9" s="4">
        <v>1</v>
      </c>
      <c r="I9" s="4">
        <v>1</v>
      </c>
      <c r="J9" s="4">
        <v>1</v>
      </c>
      <c r="K9" s="4" t="s">
        <v>30</v>
      </c>
      <c r="L9" s="4">
        <v>117</v>
      </c>
      <c r="M9" s="4">
        <v>117</v>
      </c>
      <c r="N9" s="4" t="s">
        <v>72</v>
      </c>
      <c r="O9" s="4" t="s">
        <v>32</v>
      </c>
      <c r="P9" s="4" t="s">
        <v>33</v>
      </c>
      <c r="Q9" s="4">
        <v>0</v>
      </c>
      <c r="R9" s="7">
        <v>44602</v>
      </c>
      <c r="S9" s="6">
        <v>44617</v>
      </c>
      <c r="T9" s="4" t="s">
        <v>34</v>
      </c>
      <c r="U9" s="4">
        <v>117</v>
      </c>
      <c r="V9" s="4">
        <v>0</v>
      </c>
      <c r="W9" s="4">
        <v>0</v>
      </c>
      <c r="X9" s="4" t="s">
        <v>36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44610</v>
      </c>
      <c r="G10" s="6">
        <v>44614</v>
      </c>
      <c r="H10" s="4">
        <v>1</v>
      </c>
      <c r="I10" s="4">
        <v>4</v>
      </c>
      <c r="J10" s="4">
        <v>4</v>
      </c>
      <c r="K10" s="4" t="s">
        <v>30</v>
      </c>
      <c r="L10" s="4">
        <v>468</v>
      </c>
      <c r="M10" s="4">
        <v>468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44610</v>
      </c>
      <c r="S10" s="6">
        <v>44617</v>
      </c>
      <c r="T10" s="4" t="s">
        <v>34</v>
      </c>
      <c r="U10" s="4">
        <v>468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44612</v>
      </c>
      <c r="G11" s="6">
        <v>44614</v>
      </c>
      <c r="H11" s="4">
        <v>1</v>
      </c>
      <c r="I11" s="4">
        <v>2</v>
      </c>
      <c r="J11" s="4">
        <v>2</v>
      </c>
      <c r="K11" s="4" t="s">
        <v>30</v>
      </c>
      <c r="L11" s="4">
        <v>712</v>
      </c>
      <c r="M11" s="4">
        <v>712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44612</v>
      </c>
      <c r="S11" s="6">
        <v>44617</v>
      </c>
      <c r="T11" s="4" t="s">
        <v>34</v>
      </c>
      <c r="U11" s="4">
        <v>712</v>
      </c>
      <c r="V11" s="4">
        <v>0</v>
      </c>
      <c r="W11" s="4">
        <v>0</v>
      </c>
      <c r="X11" s="4" t="s">
        <v>84</v>
      </c>
      <c r="Y11" s="4" t="s">
        <v>36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44613</v>
      </c>
      <c r="G12" s="6">
        <v>44614</v>
      </c>
      <c r="H12" s="4">
        <v>1</v>
      </c>
      <c r="I12" s="4">
        <v>1</v>
      </c>
      <c r="J12" s="4">
        <v>1</v>
      </c>
      <c r="K12" s="4" t="s">
        <v>30</v>
      </c>
      <c r="L12" s="4">
        <v>68</v>
      </c>
      <c r="M12" s="4">
        <v>68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44613</v>
      </c>
      <c r="S12" s="6">
        <v>44617</v>
      </c>
      <c r="T12" s="4" t="s">
        <v>34</v>
      </c>
      <c r="U12" s="4">
        <v>68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39</v>
      </c>
      <c r="F13" s="6">
        <v>44613</v>
      </c>
      <c r="G13" s="6">
        <v>44614</v>
      </c>
      <c r="H13" s="4">
        <v>1</v>
      </c>
      <c r="I13" s="4">
        <v>1</v>
      </c>
      <c r="J13" s="4">
        <v>1</v>
      </c>
      <c r="K13" s="4" t="s">
        <v>30</v>
      </c>
      <c r="L13" s="4">
        <v>76</v>
      </c>
      <c r="M13" s="4">
        <v>76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44613</v>
      </c>
      <c r="S13" s="6">
        <v>44617</v>
      </c>
      <c r="T13" s="4" t="s">
        <v>34</v>
      </c>
      <c r="U13" s="4">
        <v>76</v>
      </c>
      <c r="V13" s="4">
        <v>0</v>
      </c>
      <c r="W13" s="4">
        <v>0</v>
      </c>
      <c r="X13" s="4" t="s">
        <v>94</v>
      </c>
      <c r="Y13" s="4" t="s">
        <v>36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44613</v>
      </c>
      <c r="G14" s="6">
        <v>44614</v>
      </c>
      <c r="H14" s="4">
        <v>1</v>
      </c>
      <c r="I14" s="4">
        <v>1</v>
      </c>
      <c r="J14" s="4">
        <v>1</v>
      </c>
      <c r="K14" s="4" t="s">
        <v>30</v>
      </c>
      <c r="L14" s="4">
        <v>92</v>
      </c>
      <c r="M14" s="4">
        <v>92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44613</v>
      </c>
      <c r="S14" s="6">
        <v>44617</v>
      </c>
      <c r="T14" s="4" t="s">
        <v>34</v>
      </c>
      <c r="U14" s="4">
        <v>92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44613</v>
      </c>
      <c r="G15" s="6">
        <v>44614</v>
      </c>
      <c r="H15" s="4">
        <v>1</v>
      </c>
      <c r="I15" s="4">
        <v>1</v>
      </c>
      <c r="J15" s="4">
        <v>1</v>
      </c>
      <c r="K15" s="4" t="s">
        <v>30</v>
      </c>
      <c r="L15" s="4">
        <v>148</v>
      </c>
      <c r="M15" s="4">
        <v>148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44613</v>
      </c>
      <c r="S15" s="6">
        <v>44617</v>
      </c>
      <c r="T15" s="4" t="s">
        <v>34</v>
      </c>
      <c r="U15" s="4">
        <v>148</v>
      </c>
      <c r="V15" s="4">
        <v>0</v>
      </c>
      <c r="W15" s="4">
        <v>0</v>
      </c>
      <c r="X15" s="4" t="s">
        <v>36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82</v>
      </c>
      <c r="F16" s="6">
        <v>44613</v>
      </c>
      <c r="G16" s="6">
        <v>44614</v>
      </c>
      <c r="H16" s="4">
        <v>1</v>
      </c>
      <c r="I16" s="4">
        <v>1</v>
      </c>
      <c r="J16" s="4">
        <v>1</v>
      </c>
      <c r="K16" s="4" t="s">
        <v>30</v>
      </c>
      <c r="L16" s="4">
        <v>17</v>
      </c>
      <c r="M16" s="4">
        <v>17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44613</v>
      </c>
      <c r="S16" s="6">
        <v>44617</v>
      </c>
      <c r="T16" s="4" t="s">
        <v>34</v>
      </c>
      <c r="U16" s="4">
        <v>17</v>
      </c>
      <c r="V16" s="4">
        <v>0</v>
      </c>
      <c r="W16" s="4">
        <v>0</v>
      </c>
      <c r="X16" s="4" t="s">
        <v>109</v>
      </c>
      <c r="Y16" s="4" t="s">
        <v>36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44613</v>
      </c>
      <c r="G17" s="6">
        <v>44614</v>
      </c>
      <c r="H17" s="4">
        <v>1</v>
      </c>
      <c r="I17" s="4">
        <v>1</v>
      </c>
      <c r="J17" s="4">
        <v>1</v>
      </c>
      <c r="K17" s="4" t="s">
        <v>30</v>
      </c>
      <c r="L17" s="4">
        <v>75</v>
      </c>
      <c r="M17" s="4">
        <v>75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44613</v>
      </c>
      <c r="S17" s="6">
        <v>44617</v>
      </c>
      <c r="T17" s="4" t="s">
        <v>34</v>
      </c>
      <c r="U17" s="4">
        <v>75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44613</v>
      </c>
      <c r="G18" s="6">
        <v>44614</v>
      </c>
      <c r="H18" s="4">
        <v>1</v>
      </c>
      <c r="I18" s="4">
        <v>1</v>
      </c>
      <c r="J18" s="4">
        <v>1</v>
      </c>
      <c r="K18" s="4" t="s">
        <v>30</v>
      </c>
      <c r="L18" s="4">
        <v>19</v>
      </c>
      <c r="M18" s="4">
        <v>19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44613</v>
      </c>
      <c r="S18" s="6">
        <v>44617</v>
      </c>
      <c r="T18" s="4" t="s">
        <v>34</v>
      </c>
      <c r="U18" s="4">
        <v>19</v>
      </c>
      <c r="V18" s="4">
        <v>0</v>
      </c>
      <c r="W18" s="4">
        <v>0</v>
      </c>
      <c r="X18" s="4" t="s">
        <v>120</v>
      </c>
      <c r="Y18" s="4" t="s">
        <v>36</v>
      </c>
    </row>
    <row r="19" s="4" customFormat="1" spans="1:25">
      <c r="A19" s="4" t="s">
        <v>121</v>
      </c>
      <c r="B19" s="4" t="s">
        <v>26</v>
      </c>
      <c r="C19" s="4" t="s">
        <v>122</v>
      </c>
      <c r="D19" s="4" t="s">
        <v>123</v>
      </c>
      <c r="E19" s="4" t="s">
        <v>124</v>
      </c>
      <c r="F19" s="6">
        <v>44547</v>
      </c>
      <c r="G19" s="6">
        <v>44550</v>
      </c>
      <c r="H19" s="4">
        <v>1</v>
      </c>
      <c r="I19" s="4">
        <v>3</v>
      </c>
      <c r="J19" s="4">
        <v>3</v>
      </c>
      <c r="K19" s="4" t="s">
        <v>30</v>
      </c>
      <c r="L19" s="4">
        <v>-150</v>
      </c>
      <c r="M19" s="4">
        <v>-150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44547</v>
      </c>
      <c r="S19" s="6">
        <v>44617</v>
      </c>
      <c r="T19" s="4" t="s">
        <v>34</v>
      </c>
      <c r="U19" s="4">
        <v>-150</v>
      </c>
      <c r="V19" s="4">
        <v>0</v>
      </c>
      <c r="W19" s="4">
        <v>0</v>
      </c>
      <c r="X19" s="4" t="s">
        <v>126</v>
      </c>
      <c r="Y19" s="4" t="s">
        <v>36</v>
      </c>
    </row>
    <row r="20" s="4" customFormat="1" spans="1:25">
      <c r="A20" s="4" t="s">
        <v>127</v>
      </c>
      <c r="B20" s="4" t="s">
        <v>26</v>
      </c>
      <c r="C20" s="4" t="s">
        <v>128</v>
      </c>
      <c r="D20" s="4" t="s">
        <v>129</v>
      </c>
      <c r="E20" s="4" t="s">
        <v>130</v>
      </c>
      <c r="F20" s="6">
        <v>44583</v>
      </c>
      <c r="G20" s="6">
        <v>44584</v>
      </c>
      <c r="H20" s="4">
        <v>1</v>
      </c>
      <c r="I20" s="4">
        <v>1</v>
      </c>
      <c r="J20" s="4">
        <v>1</v>
      </c>
      <c r="K20" s="4" t="s">
        <v>30</v>
      </c>
      <c r="L20" s="4">
        <v>86</v>
      </c>
      <c r="M20" s="4">
        <v>86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44583</v>
      </c>
      <c r="S20" s="6">
        <v>44617</v>
      </c>
      <c r="T20" s="4" t="s">
        <v>34</v>
      </c>
      <c r="U20" s="4">
        <v>86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135</v>
      </c>
      <c r="D21" s="4" t="s">
        <v>136</v>
      </c>
      <c r="E21" s="4" t="s">
        <v>137</v>
      </c>
      <c r="F21" s="6">
        <v>44567</v>
      </c>
      <c r="G21" s="6">
        <v>44568</v>
      </c>
      <c r="H21" s="4">
        <v>1</v>
      </c>
      <c r="I21" s="4">
        <v>1</v>
      </c>
      <c r="J21" s="4">
        <v>1</v>
      </c>
      <c r="K21" s="4" t="s">
        <v>30</v>
      </c>
      <c r="L21" s="4">
        <v>76</v>
      </c>
      <c r="M21" s="4">
        <v>76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44566.8718981482</v>
      </c>
      <c r="S21" s="6">
        <v>44617</v>
      </c>
      <c r="T21" s="4" t="s">
        <v>34</v>
      </c>
      <c r="U21" s="4">
        <v>76</v>
      </c>
      <c r="V21" s="4">
        <v>0</v>
      </c>
      <c r="W21" s="4">
        <v>0</v>
      </c>
      <c r="X21" s="4" t="s">
        <v>139</v>
      </c>
      <c r="Y21" s="4" t="s">
        <v>36</v>
      </c>
    </row>
    <row r="22" s="4" customFormat="1" spans="1:25">
      <c r="A22" s="4" t="s">
        <v>140</v>
      </c>
      <c r="B22" s="4" t="s">
        <v>26</v>
      </c>
      <c r="C22" s="4" t="s">
        <v>135</v>
      </c>
      <c r="D22" s="4" t="s">
        <v>141</v>
      </c>
      <c r="E22" s="4" t="s">
        <v>142</v>
      </c>
      <c r="F22" s="6">
        <v>44603</v>
      </c>
      <c r="G22" s="6">
        <v>44604</v>
      </c>
      <c r="H22" s="4">
        <v>1</v>
      </c>
      <c r="I22" s="4">
        <v>1</v>
      </c>
      <c r="J22" s="4">
        <v>1</v>
      </c>
      <c r="K22" s="4" t="s">
        <v>30</v>
      </c>
      <c r="L22" s="4">
        <v>105</v>
      </c>
      <c r="M22" s="4">
        <v>105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44586.0313657407</v>
      </c>
      <c r="S22" s="6">
        <v>44617</v>
      </c>
      <c r="T22" s="4" t="s">
        <v>34</v>
      </c>
      <c r="U22" s="4">
        <v>105</v>
      </c>
      <c r="V22" s="4">
        <v>0</v>
      </c>
      <c r="W22" s="4">
        <v>0</v>
      </c>
      <c r="X22" s="4" t="s">
        <v>144</v>
      </c>
      <c r="Y2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A30" sqref="A30:A32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145</v>
      </c>
    </row>
    <row r="2" s="4" customFormat="1" spans="1:9">
      <c r="A2" s="5">
        <v>16725034078</v>
      </c>
      <c r="B2" s="6">
        <v>44610</v>
      </c>
      <c r="C2" s="6">
        <v>44614</v>
      </c>
      <c r="D2" s="4">
        <v>212</v>
      </c>
      <c r="E2" s="4" t="str">
        <f>VLOOKUP(A2,HOP!A:L,12,0)</f>
        <v>212.00</v>
      </c>
      <c r="F2" s="4" t="str">
        <f>VLOOKUP(A2,HOP!A:C,3,0)</f>
        <v>2287579</v>
      </c>
      <c r="G2" s="4">
        <f>D2-E2</f>
        <v>0</v>
      </c>
      <c r="H2" s="4" t="str">
        <f>$H$1&amp;F2</f>
        <v>，2287579</v>
      </c>
      <c r="I2" s="4" t="str">
        <f>VLOOKUP(A2,HOP!A:T,20,0)</f>
        <v>直连</v>
      </c>
    </row>
    <row r="3" s="4" customFormat="1" spans="1:9">
      <c r="A3" s="5">
        <v>16858155142</v>
      </c>
      <c r="B3" s="6">
        <v>44612</v>
      </c>
      <c r="C3" s="6">
        <v>44614</v>
      </c>
      <c r="D3" s="4">
        <v>86</v>
      </c>
      <c r="E3" s="4" t="str">
        <f>VLOOKUP(A3,HOP!A:L,12,0)</f>
        <v>86.00</v>
      </c>
      <c r="F3" s="4" t="str">
        <f>VLOOKUP(A3,HOP!A:C,3,0)</f>
        <v>2310943</v>
      </c>
      <c r="G3" s="4">
        <f t="shared" ref="G3:G22" si="0">D3-E3</f>
        <v>0</v>
      </c>
      <c r="H3" s="4" t="str">
        <f t="shared" ref="H3:H22" si="1">$H$1&amp;F3</f>
        <v>，2310943</v>
      </c>
      <c r="I3" s="4" t="str">
        <f>VLOOKUP(A3,HOP!A:T,20,0)</f>
        <v>直连</v>
      </c>
    </row>
    <row r="4" s="4" customFormat="1" spans="1:9">
      <c r="A4" s="5">
        <v>16897618858</v>
      </c>
      <c r="B4" s="6">
        <v>44610</v>
      </c>
      <c r="C4" s="6">
        <v>44614</v>
      </c>
      <c r="D4" s="4">
        <v>659</v>
      </c>
      <c r="E4" s="4" t="str">
        <f>VLOOKUP(A4,HOP!A:L,12,0)</f>
        <v>659.00</v>
      </c>
      <c r="F4" s="4" t="str">
        <f>VLOOKUP(A4,HOP!A:C,3,0)</f>
        <v>2321106</v>
      </c>
      <c r="G4" s="4">
        <f t="shared" si="0"/>
        <v>0</v>
      </c>
      <c r="H4" s="4" t="str">
        <f t="shared" si="1"/>
        <v>，2321106</v>
      </c>
      <c r="I4" s="4" t="str">
        <f>VLOOKUP(A4,HOP!A:T,20,0)</f>
        <v>直连</v>
      </c>
    </row>
    <row r="5" s="4" customFormat="1" spans="1:9">
      <c r="A5" s="5">
        <v>17154417970</v>
      </c>
      <c r="B5" s="6">
        <v>44610</v>
      </c>
      <c r="C5" s="6">
        <v>44614</v>
      </c>
      <c r="D5" s="4">
        <v>546</v>
      </c>
      <c r="E5" s="4" t="str">
        <f>VLOOKUP(A5,HOP!A:L,12,0)</f>
        <v>546.00</v>
      </c>
      <c r="F5" s="4" t="str">
        <f>VLOOKUP(A5,HOP!A:C,3,0)</f>
        <v>2382902</v>
      </c>
      <c r="G5" s="4">
        <f t="shared" si="0"/>
        <v>0</v>
      </c>
      <c r="H5" s="4" t="str">
        <f t="shared" si="1"/>
        <v>，2382902</v>
      </c>
      <c r="I5" s="4" t="str">
        <f>VLOOKUP(A5,HOP!A:T,20,0)</f>
        <v>直连</v>
      </c>
    </row>
    <row r="6" s="4" customFormat="1" spans="1:9">
      <c r="A6" s="5">
        <v>17250932665</v>
      </c>
      <c r="B6" s="6">
        <v>44611</v>
      </c>
      <c r="C6" s="6">
        <v>44614</v>
      </c>
      <c r="D6" s="4">
        <v>156</v>
      </c>
      <c r="E6" s="4" t="str">
        <f>VLOOKUP(A6,HOP!A:L,12,0)</f>
        <v>156.00</v>
      </c>
      <c r="F6" s="4" t="str">
        <f>VLOOKUP(A6,HOP!A:C,3,0)</f>
        <v>2410290</v>
      </c>
      <c r="G6" s="4">
        <f t="shared" si="0"/>
        <v>0</v>
      </c>
      <c r="H6" s="4" t="str">
        <f t="shared" si="1"/>
        <v>，2410290</v>
      </c>
      <c r="I6" s="4" t="str">
        <f>VLOOKUP(A6,HOP!A:T,20,0)</f>
        <v>直连</v>
      </c>
    </row>
    <row r="7" s="4" customFormat="1" spans="1:9">
      <c r="A7" s="5">
        <v>17264337260</v>
      </c>
      <c r="B7" s="6">
        <v>44613</v>
      </c>
      <c r="C7" s="6">
        <v>44614</v>
      </c>
      <c r="D7" s="4">
        <v>32</v>
      </c>
      <c r="E7" s="4" t="str">
        <f>VLOOKUP(A7,HOP!A:L,12,0)</f>
        <v>32.00</v>
      </c>
      <c r="F7" s="4" t="str">
        <f>VLOOKUP(A7,HOP!A:C,3,0)</f>
        <v>2411632</v>
      </c>
      <c r="G7" s="4">
        <f t="shared" si="0"/>
        <v>0</v>
      </c>
      <c r="H7" s="4" t="str">
        <f t="shared" si="1"/>
        <v>，2411632</v>
      </c>
      <c r="I7" s="4" t="str">
        <f>VLOOKUP(A7,HOP!A:T,20,0)</f>
        <v>直连</v>
      </c>
    </row>
    <row r="8" s="4" customFormat="1" spans="1:9">
      <c r="A8" s="5">
        <v>17286490573</v>
      </c>
      <c r="B8" s="6">
        <v>44611</v>
      </c>
      <c r="C8" s="6">
        <v>44614</v>
      </c>
      <c r="D8" s="4">
        <v>197</v>
      </c>
      <c r="E8" s="4" t="str">
        <f>VLOOKUP(A8,HOP!A:L,12,0)</f>
        <v>197.00</v>
      </c>
      <c r="F8" s="4" t="str">
        <f>VLOOKUP(A8,HOP!A:C,3,0)</f>
        <v>2413091</v>
      </c>
      <c r="G8" s="4">
        <f t="shared" si="0"/>
        <v>0</v>
      </c>
      <c r="H8" s="4" t="str">
        <f t="shared" si="1"/>
        <v>，2413091</v>
      </c>
      <c r="I8" s="4" t="str">
        <f>VLOOKUP(A8,HOP!A:T,20,0)</f>
        <v>直连</v>
      </c>
    </row>
    <row r="9" s="4" customFormat="1" spans="1:9">
      <c r="A9" s="5">
        <v>17328861755</v>
      </c>
      <c r="B9" s="6">
        <v>44613</v>
      </c>
      <c r="C9" s="6">
        <v>44614</v>
      </c>
      <c r="D9" s="4">
        <v>117</v>
      </c>
      <c r="E9" s="4" t="str">
        <f>VLOOKUP(A9,HOP!A:L,12,0)</f>
        <v>117.00</v>
      </c>
      <c r="F9" s="4" t="str">
        <f>VLOOKUP(A9,HOP!A:C,3,0)</f>
        <v>2417256</v>
      </c>
      <c r="G9" s="4">
        <f t="shared" si="0"/>
        <v>0</v>
      </c>
      <c r="H9" s="4" t="str">
        <f t="shared" si="1"/>
        <v>，2417256</v>
      </c>
      <c r="I9" s="4" t="str">
        <f>VLOOKUP(A9,HOP!A:T,20,0)</f>
        <v>直连</v>
      </c>
    </row>
    <row r="10" s="4" customFormat="1" spans="1:9">
      <c r="A10" s="5">
        <v>17410947451</v>
      </c>
      <c r="B10" s="6">
        <v>44610</v>
      </c>
      <c r="C10" s="6">
        <v>44614</v>
      </c>
      <c r="D10" s="4">
        <v>468</v>
      </c>
      <c r="E10" s="4" t="str">
        <f>VLOOKUP(A10,HOP!A:L,12,0)</f>
        <v>468.00</v>
      </c>
      <c r="F10" s="4" t="str">
        <f>VLOOKUP(A10,HOP!A:C,3,0)</f>
        <v>2421871</v>
      </c>
      <c r="G10" s="4">
        <f t="shared" si="0"/>
        <v>0</v>
      </c>
      <c r="H10" s="4" t="str">
        <f t="shared" si="1"/>
        <v>，2421871</v>
      </c>
      <c r="I10" s="4" t="str">
        <f>VLOOKUP(A10,HOP!A:T,20,0)</f>
        <v>直连</v>
      </c>
    </row>
    <row r="11" s="4" customFormat="1" spans="1:9">
      <c r="A11" s="5">
        <v>17431899110</v>
      </c>
      <c r="B11" s="6">
        <v>44612</v>
      </c>
      <c r="C11" s="6">
        <v>44614</v>
      </c>
      <c r="D11" s="4">
        <v>712</v>
      </c>
      <c r="E11" s="4" t="str">
        <f>VLOOKUP(A11,HOP!A:L,12,0)</f>
        <v>712.00</v>
      </c>
      <c r="F11" s="4" t="str">
        <f>VLOOKUP(A11,HOP!A:C,3,0)</f>
        <v>2427296</v>
      </c>
      <c r="G11" s="4">
        <f t="shared" si="0"/>
        <v>0</v>
      </c>
      <c r="H11" s="4" t="str">
        <f t="shared" si="1"/>
        <v>，2427296</v>
      </c>
      <c r="I11" s="4" t="str">
        <f>VLOOKUP(A11,HOP!A:T,20,0)</f>
        <v>直连</v>
      </c>
    </row>
    <row r="12" s="4" customFormat="1" spans="1:9">
      <c r="A12" s="5">
        <v>17437844474</v>
      </c>
      <c r="B12" s="6">
        <v>44613</v>
      </c>
      <c r="C12" s="6">
        <v>44614</v>
      </c>
      <c r="D12" s="4">
        <v>68</v>
      </c>
      <c r="E12" s="4" t="str">
        <f>VLOOKUP(A12,HOP!A:L,12,0)</f>
        <v>68.00</v>
      </c>
      <c r="F12" s="4" t="str">
        <f>VLOOKUP(A12,HOP!A:C,3,0)</f>
        <v>2427710</v>
      </c>
      <c r="G12" s="4">
        <f t="shared" si="0"/>
        <v>0</v>
      </c>
      <c r="H12" s="4" t="str">
        <f t="shared" si="1"/>
        <v>，2427710</v>
      </c>
      <c r="I12" s="4" t="str">
        <f>VLOOKUP(A12,HOP!A:T,20,0)</f>
        <v>直连</v>
      </c>
    </row>
    <row r="13" s="4" customFormat="1" spans="1:9">
      <c r="A13" s="5">
        <v>17437970887</v>
      </c>
      <c r="B13" s="6">
        <v>44613</v>
      </c>
      <c r="C13" s="6">
        <v>44614</v>
      </c>
      <c r="D13" s="4">
        <v>76</v>
      </c>
      <c r="E13" s="4" t="str">
        <f>VLOOKUP(A13,HOP!A:L,12,0)</f>
        <v>76.00</v>
      </c>
      <c r="F13" s="4" t="str">
        <f>VLOOKUP(A13,HOP!A:C,3,0)</f>
        <v>2427790</v>
      </c>
      <c r="G13" s="4">
        <f t="shared" si="0"/>
        <v>0</v>
      </c>
      <c r="H13" s="4" t="str">
        <f t="shared" si="1"/>
        <v>，2427790</v>
      </c>
      <c r="I13" s="4" t="str">
        <f>VLOOKUP(A13,HOP!A:T,20,0)</f>
        <v>直连</v>
      </c>
    </row>
    <row r="14" s="4" customFormat="1" spans="1:9">
      <c r="A14" s="5">
        <v>17438030659</v>
      </c>
      <c r="B14" s="6">
        <v>44613</v>
      </c>
      <c r="C14" s="6">
        <v>44614</v>
      </c>
      <c r="D14" s="4">
        <v>92</v>
      </c>
      <c r="E14" s="4" t="str">
        <f>VLOOKUP(A14,HOP!A:L,12,0)</f>
        <v>92.00</v>
      </c>
      <c r="F14" s="4" t="str">
        <f>VLOOKUP(A14,HOP!A:C,3,0)</f>
        <v>2427819</v>
      </c>
      <c r="G14" s="4">
        <f t="shared" si="0"/>
        <v>0</v>
      </c>
      <c r="H14" s="4" t="str">
        <f t="shared" si="1"/>
        <v>，2427819</v>
      </c>
      <c r="I14" s="4" t="str">
        <f>VLOOKUP(A14,HOP!A:T,20,0)</f>
        <v>直连</v>
      </c>
    </row>
    <row r="15" s="4" customFormat="1" spans="1:9">
      <c r="A15" s="5">
        <v>17438131485</v>
      </c>
      <c r="B15" s="6">
        <v>44613</v>
      </c>
      <c r="C15" s="6">
        <v>44614</v>
      </c>
      <c r="D15" s="4">
        <v>148</v>
      </c>
      <c r="E15" s="4" t="str">
        <f>VLOOKUP(A15,HOP!A:L,12,0)</f>
        <v>148.00</v>
      </c>
      <c r="F15" s="4" t="str">
        <f>VLOOKUP(A15,HOP!A:C,3,0)</f>
        <v>2427873</v>
      </c>
      <c r="G15" s="4">
        <f t="shared" si="0"/>
        <v>0</v>
      </c>
      <c r="H15" s="4" t="str">
        <f t="shared" si="1"/>
        <v>，2427873</v>
      </c>
      <c r="I15" s="4" t="str">
        <f>VLOOKUP(A15,HOP!A:T,20,0)</f>
        <v>直连</v>
      </c>
    </row>
    <row r="16" s="4" customFormat="1" spans="1:9">
      <c r="A16" s="5">
        <v>17438842421</v>
      </c>
      <c r="B16" s="6">
        <v>44613</v>
      </c>
      <c r="C16" s="6">
        <v>44614</v>
      </c>
      <c r="D16" s="4">
        <v>17</v>
      </c>
      <c r="E16" s="4" t="str">
        <f>VLOOKUP(A16,HOP!A:L,12,0)</f>
        <v>17.00</v>
      </c>
      <c r="F16" s="4" t="str">
        <f>VLOOKUP(A16,HOP!A:C,3,0)</f>
        <v>2428226</v>
      </c>
      <c r="G16" s="4">
        <f t="shared" si="0"/>
        <v>0</v>
      </c>
      <c r="H16" s="4" t="str">
        <f t="shared" si="1"/>
        <v>，2428226</v>
      </c>
      <c r="I16" s="4" t="str">
        <f>VLOOKUP(A16,HOP!A:T,20,0)</f>
        <v>直连</v>
      </c>
    </row>
    <row r="17" s="4" customFormat="1" spans="1:9">
      <c r="A17" s="5">
        <v>17439779617</v>
      </c>
      <c r="B17" s="6">
        <v>44613</v>
      </c>
      <c r="C17" s="6">
        <v>44614</v>
      </c>
      <c r="D17" s="4">
        <v>75</v>
      </c>
      <c r="E17" s="4" t="str">
        <f>VLOOKUP(A17,HOP!A:L,12,0)</f>
        <v>75.00</v>
      </c>
      <c r="F17" s="4" t="str">
        <f>VLOOKUP(A17,HOP!A:C,3,0)</f>
        <v>2428753</v>
      </c>
      <c r="G17" s="4">
        <f t="shared" si="0"/>
        <v>0</v>
      </c>
      <c r="H17" s="4" t="str">
        <f t="shared" si="1"/>
        <v>，2428753</v>
      </c>
      <c r="I17" s="4" t="str">
        <f>VLOOKUP(A17,HOP!A:T,20,0)</f>
        <v>直连</v>
      </c>
    </row>
    <row r="18" s="4" customFormat="1" spans="1:9">
      <c r="A18" s="5">
        <v>17440119350</v>
      </c>
      <c r="B18" s="6">
        <v>44613</v>
      </c>
      <c r="C18" s="6">
        <v>44614</v>
      </c>
      <c r="D18" s="4">
        <v>19</v>
      </c>
      <c r="E18" s="4" t="str">
        <f>VLOOKUP(A18,HOP!A:L,12,0)</f>
        <v>19.00</v>
      </c>
      <c r="F18" s="4" t="str">
        <f>VLOOKUP(A18,HOP!A:C,3,0)</f>
        <v>2428952</v>
      </c>
      <c r="G18" s="4">
        <f t="shared" si="0"/>
        <v>0</v>
      </c>
      <c r="H18" s="4" t="str">
        <f t="shared" si="1"/>
        <v>，2428952</v>
      </c>
      <c r="I18" s="4" t="str">
        <f>VLOOKUP(A18,HOP!A:T,20,0)</f>
        <v>直连</v>
      </c>
    </row>
    <row r="19" s="4" customFormat="1" spans="1:10">
      <c r="A19" s="5">
        <v>17001088648</v>
      </c>
      <c r="B19" s="6">
        <v>44547</v>
      </c>
      <c r="C19" s="6">
        <v>44550</v>
      </c>
      <c r="D19" s="4">
        <v>-150</v>
      </c>
      <c r="E19" s="4" t="e">
        <f>VLOOKUP(A19,HOP!A:L,12,0)</f>
        <v>#N/A</v>
      </c>
      <c r="F19" s="4">
        <v>2344422</v>
      </c>
      <c r="G19" s="4" t="e">
        <f t="shared" si="0"/>
        <v>#N/A</v>
      </c>
      <c r="H19" s="4" t="str">
        <f t="shared" si="1"/>
        <v>，2344422</v>
      </c>
      <c r="I19" s="4" t="e">
        <f>VLOOKUP(A19,HOP!A:T,20,0)</f>
        <v>#N/A</v>
      </c>
      <c r="J19" s="4" t="s">
        <v>146</v>
      </c>
    </row>
    <row r="20" s="4" customFormat="1" spans="1:10">
      <c r="A20" s="5">
        <v>17218712930</v>
      </c>
      <c r="B20" s="6">
        <v>44583</v>
      </c>
      <c r="C20" s="6">
        <v>44584</v>
      </c>
      <c r="D20" s="4">
        <v>86</v>
      </c>
      <c r="E20" s="4" t="e">
        <f>VLOOKUP(A20,HOP!A:L,12,0)</f>
        <v>#N/A</v>
      </c>
      <c r="F20" s="4">
        <v>2406703</v>
      </c>
      <c r="G20" s="4" t="e">
        <f t="shared" si="0"/>
        <v>#N/A</v>
      </c>
      <c r="H20" s="4" t="str">
        <f t="shared" si="1"/>
        <v>，2406703</v>
      </c>
      <c r="I20" s="4" t="e">
        <f>VLOOKUP(A20,HOP!A:T,20,0)</f>
        <v>#N/A</v>
      </c>
      <c r="J20" s="4" t="s">
        <v>147</v>
      </c>
    </row>
    <row r="21" s="4" customFormat="1" spans="1:10">
      <c r="A21" s="5">
        <v>17123802591</v>
      </c>
      <c r="B21" s="6">
        <v>44567</v>
      </c>
      <c r="C21" s="6">
        <v>44568</v>
      </c>
      <c r="D21" s="4">
        <v>76</v>
      </c>
      <c r="E21" s="4" t="e">
        <f>VLOOKUP(A21,HOP!A:L,12,0)</f>
        <v>#N/A</v>
      </c>
      <c r="F21" s="4">
        <v>2374510</v>
      </c>
      <c r="G21" s="4" t="e">
        <f t="shared" si="0"/>
        <v>#N/A</v>
      </c>
      <c r="H21" s="4" t="str">
        <f t="shared" si="1"/>
        <v>，2374510</v>
      </c>
      <c r="I21" s="4" t="e">
        <f>VLOOKUP(A21,HOP!A:T,20,0)</f>
        <v>#N/A</v>
      </c>
      <c r="J21" s="4" t="s">
        <v>148</v>
      </c>
    </row>
    <row r="22" s="4" customFormat="1" spans="1:9">
      <c r="A22" s="5">
        <v>17228339204</v>
      </c>
      <c r="B22" s="6">
        <v>44603</v>
      </c>
      <c r="C22" s="6">
        <v>44604</v>
      </c>
      <c r="D22" s="4">
        <v>105</v>
      </c>
      <c r="E22" s="4">
        <v>105</v>
      </c>
      <c r="F22" s="4">
        <v>2408468</v>
      </c>
      <c r="G22" s="4">
        <f t="shared" si="0"/>
        <v>0</v>
      </c>
      <c r="H22" s="4" t="str">
        <f t="shared" si="1"/>
        <v>，2408468</v>
      </c>
      <c r="I22" s="4" t="e">
        <f>VLOOKUP(A22,HOP!A:T,20,0)</f>
        <v>#N/A</v>
      </c>
    </row>
    <row r="24" spans="4:4">
      <c r="D24" s="4">
        <f>SUM(D2:D23)</f>
        <v>3797</v>
      </c>
    </row>
    <row r="30" spans="1:1">
      <c r="A30" s="4" t="s">
        <v>149</v>
      </c>
    </row>
    <row r="31" spans="1:1">
      <c r="A31" s="4" t="s">
        <v>150</v>
      </c>
    </row>
    <row r="32" spans="1:1">
      <c r="A32" s="4" t="s">
        <v>151</v>
      </c>
    </row>
  </sheetData>
  <autoFilter ref="A1:XFD24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F34" sqref="F3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152</v>
      </c>
      <c r="B1" s="2" t="s">
        <v>153</v>
      </c>
      <c r="C1" s="2" t="s">
        <v>154</v>
      </c>
      <c r="D1" s="2" t="s">
        <v>155</v>
      </c>
      <c r="E1" s="2" t="s">
        <v>13</v>
      </c>
      <c r="F1" s="2" t="s">
        <v>5</v>
      </c>
      <c r="G1" s="2" t="s">
        <v>6</v>
      </c>
      <c r="H1" s="2" t="s">
        <v>156</v>
      </c>
      <c r="I1" s="2" t="s">
        <v>157</v>
      </c>
      <c r="J1" s="2" t="s">
        <v>158</v>
      </c>
      <c r="K1" s="2" t="s">
        <v>159</v>
      </c>
      <c r="L1" s="2" t="s">
        <v>160</v>
      </c>
      <c r="M1" s="2" t="s">
        <v>161</v>
      </c>
      <c r="N1" s="2" t="s">
        <v>162</v>
      </c>
      <c r="O1" s="2" t="s">
        <v>163</v>
      </c>
      <c r="P1" s="2" t="s">
        <v>164</v>
      </c>
      <c r="Q1" s="2" t="s">
        <v>165</v>
      </c>
      <c r="R1" s="2" t="s">
        <v>166</v>
      </c>
      <c r="S1" s="2" t="s">
        <v>167</v>
      </c>
      <c r="T1" s="2" t="s">
        <v>168</v>
      </c>
    </row>
    <row r="2" s="1" customFormat="1" spans="1:20">
      <c r="A2" s="3">
        <v>17440119350</v>
      </c>
      <c r="B2" s="1" t="s">
        <v>169</v>
      </c>
      <c r="C2" s="1" t="s">
        <v>170</v>
      </c>
      <c r="D2" s="1" t="s">
        <v>171</v>
      </c>
      <c r="E2" s="1" t="s">
        <v>172</v>
      </c>
      <c r="F2" s="1" t="s">
        <v>169</v>
      </c>
      <c r="G2" s="1" t="s">
        <v>173</v>
      </c>
      <c r="H2" s="1" t="s">
        <v>174</v>
      </c>
      <c r="I2" s="1" t="s">
        <v>175</v>
      </c>
      <c r="J2" s="1" t="s">
        <v>30</v>
      </c>
      <c r="K2" s="1" t="s">
        <v>176</v>
      </c>
      <c r="L2" s="1" t="s">
        <v>176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182</v>
      </c>
      <c r="T2" s="1" t="s">
        <v>183</v>
      </c>
    </row>
    <row r="3" s="1" customFormat="1" spans="1:20">
      <c r="A3" s="3">
        <v>17439779617</v>
      </c>
      <c r="B3" s="1" t="s">
        <v>169</v>
      </c>
      <c r="C3" s="1" t="s">
        <v>184</v>
      </c>
      <c r="D3" s="1" t="s">
        <v>185</v>
      </c>
      <c r="E3" s="1" t="s">
        <v>186</v>
      </c>
      <c r="F3" s="1" t="s">
        <v>169</v>
      </c>
      <c r="G3" s="1" t="s">
        <v>173</v>
      </c>
      <c r="H3" s="1" t="s">
        <v>174</v>
      </c>
      <c r="I3" s="1" t="s">
        <v>187</v>
      </c>
      <c r="J3" s="1" t="s">
        <v>30</v>
      </c>
      <c r="K3" s="1" t="s">
        <v>188</v>
      </c>
      <c r="L3" s="1" t="s">
        <v>188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189</v>
      </c>
      <c r="R3" s="1" t="s">
        <v>181</v>
      </c>
      <c r="S3" s="1" t="s">
        <v>182</v>
      </c>
      <c r="T3" s="1" t="s">
        <v>183</v>
      </c>
    </row>
    <row r="4" s="1" customFormat="1" spans="1:20">
      <c r="A4" s="3">
        <v>17438842421</v>
      </c>
      <c r="B4" s="1" t="s">
        <v>169</v>
      </c>
      <c r="C4" s="1" t="s">
        <v>190</v>
      </c>
      <c r="D4" s="1" t="s">
        <v>191</v>
      </c>
      <c r="E4" s="1" t="s">
        <v>192</v>
      </c>
      <c r="F4" s="1" t="s">
        <v>169</v>
      </c>
      <c r="G4" s="1" t="s">
        <v>173</v>
      </c>
      <c r="H4" s="1" t="s">
        <v>174</v>
      </c>
      <c r="I4" s="1" t="s">
        <v>193</v>
      </c>
      <c r="J4" s="1" t="s">
        <v>30</v>
      </c>
      <c r="K4" s="1" t="s">
        <v>194</v>
      </c>
      <c r="L4" s="1" t="s">
        <v>194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195</v>
      </c>
      <c r="R4" s="1" t="s">
        <v>181</v>
      </c>
      <c r="S4" s="1" t="s">
        <v>182</v>
      </c>
      <c r="T4" s="1" t="s">
        <v>183</v>
      </c>
    </row>
    <row r="5" s="1" customFormat="1" spans="1:20">
      <c r="A5" s="3">
        <v>17438131485</v>
      </c>
      <c r="B5" s="1" t="s">
        <v>169</v>
      </c>
      <c r="C5" s="1" t="s">
        <v>196</v>
      </c>
      <c r="D5" s="1" t="s">
        <v>197</v>
      </c>
      <c r="E5" s="1" t="s">
        <v>198</v>
      </c>
      <c r="F5" s="1" t="s">
        <v>169</v>
      </c>
      <c r="G5" s="1" t="s">
        <v>173</v>
      </c>
      <c r="H5" s="1" t="s">
        <v>174</v>
      </c>
      <c r="I5" s="1" t="s">
        <v>199</v>
      </c>
      <c r="J5" s="1" t="s">
        <v>30</v>
      </c>
      <c r="K5" s="1" t="s">
        <v>200</v>
      </c>
      <c r="L5" s="1" t="s">
        <v>200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201</v>
      </c>
      <c r="R5" s="1" t="s">
        <v>181</v>
      </c>
      <c r="S5" s="1" t="s">
        <v>182</v>
      </c>
      <c r="T5" s="1" t="s">
        <v>183</v>
      </c>
    </row>
    <row r="6" s="1" customFormat="1" spans="1:20">
      <c r="A6" s="3">
        <v>17438030659</v>
      </c>
      <c r="B6" s="1" t="s">
        <v>169</v>
      </c>
      <c r="C6" s="1" t="s">
        <v>202</v>
      </c>
      <c r="D6" s="1" t="s">
        <v>203</v>
      </c>
      <c r="E6" s="1" t="s">
        <v>204</v>
      </c>
      <c r="F6" s="1" t="s">
        <v>169</v>
      </c>
      <c r="G6" s="1" t="s">
        <v>173</v>
      </c>
      <c r="H6" s="1" t="s">
        <v>174</v>
      </c>
      <c r="I6" s="1" t="s">
        <v>205</v>
      </c>
      <c r="J6" s="1" t="s">
        <v>30</v>
      </c>
      <c r="K6" s="1" t="s">
        <v>206</v>
      </c>
      <c r="L6" s="1" t="s">
        <v>206</v>
      </c>
      <c r="M6" s="1" t="s">
        <v>177</v>
      </c>
      <c r="N6" s="1" t="s">
        <v>177</v>
      </c>
      <c r="O6" s="1" t="s">
        <v>178</v>
      </c>
      <c r="P6" s="1" t="s">
        <v>179</v>
      </c>
      <c r="Q6" s="1" t="s">
        <v>207</v>
      </c>
      <c r="R6" s="1" t="s">
        <v>181</v>
      </c>
      <c r="S6" s="1" t="s">
        <v>182</v>
      </c>
      <c r="T6" s="1" t="s">
        <v>183</v>
      </c>
    </row>
    <row r="7" s="1" customFormat="1" spans="1:20">
      <c r="A7" s="3">
        <v>17437970887</v>
      </c>
      <c r="B7" s="1" t="s">
        <v>169</v>
      </c>
      <c r="C7" s="1" t="s">
        <v>208</v>
      </c>
      <c r="D7" s="1" t="s">
        <v>209</v>
      </c>
      <c r="E7" s="1" t="s">
        <v>210</v>
      </c>
      <c r="F7" s="1" t="s">
        <v>169</v>
      </c>
      <c r="G7" s="1" t="s">
        <v>173</v>
      </c>
      <c r="H7" s="1" t="s">
        <v>174</v>
      </c>
      <c r="I7" s="1" t="s">
        <v>211</v>
      </c>
      <c r="J7" s="1" t="s">
        <v>30</v>
      </c>
      <c r="K7" s="1" t="s">
        <v>212</v>
      </c>
      <c r="L7" s="1" t="s">
        <v>212</v>
      </c>
      <c r="M7" s="1" t="s">
        <v>177</v>
      </c>
      <c r="N7" s="1" t="s">
        <v>177</v>
      </c>
      <c r="O7" s="1" t="s">
        <v>178</v>
      </c>
      <c r="P7" s="1" t="s">
        <v>179</v>
      </c>
      <c r="Q7" s="1" t="s">
        <v>213</v>
      </c>
      <c r="R7" s="1" t="s">
        <v>181</v>
      </c>
      <c r="S7" s="1" t="s">
        <v>182</v>
      </c>
      <c r="T7" s="1" t="s">
        <v>183</v>
      </c>
    </row>
    <row r="8" s="1" customFormat="1" spans="1:20">
      <c r="A8" s="3">
        <v>17437844474</v>
      </c>
      <c r="B8" s="1" t="s">
        <v>169</v>
      </c>
      <c r="C8" s="1" t="s">
        <v>214</v>
      </c>
      <c r="D8" s="1" t="s">
        <v>215</v>
      </c>
      <c r="E8" s="1" t="s">
        <v>216</v>
      </c>
      <c r="F8" s="1" t="s">
        <v>169</v>
      </c>
      <c r="G8" s="1" t="s">
        <v>173</v>
      </c>
      <c r="H8" s="1" t="s">
        <v>174</v>
      </c>
      <c r="I8" s="1" t="s">
        <v>217</v>
      </c>
      <c r="J8" s="1" t="s">
        <v>30</v>
      </c>
      <c r="K8" s="1" t="s">
        <v>218</v>
      </c>
      <c r="L8" s="1" t="s">
        <v>218</v>
      </c>
      <c r="M8" s="1" t="s">
        <v>177</v>
      </c>
      <c r="N8" s="1" t="s">
        <v>177</v>
      </c>
      <c r="O8" s="1" t="s">
        <v>178</v>
      </c>
      <c r="P8" s="1" t="s">
        <v>179</v>
      </c>
      <c r="Q8" s="1" t="s">
        <v>219</v>
      </c>
      <c r="R8" s="1" t="s">
        <v>181</v>
      </c>
      <c r="S8" s="1" t="s">
        <v>182</v>
      </c>
      <c r="T8" s="1" t="s">
        <v>183</v>
      </c>
    </row>
    <row r="9" s="1" customFormat="1" spans="1:20">
      <c r="A9" s="3">
        <v>17431899110</v>
      </c>
      <c r="B9" s="1" t="s">
        <v>220</v>
      </c>
      <c r="C9" s="1" t="s">
        <v>221</v>
      </c>
      <c r="D9" s="1" t="s">
        <v>222</v>
      </c>
      <c r="E9" s="1" t="s">
        <v>223</v>
      </c>
      <c r="F9" s="1" t="s">
        <v>220</v>
      </c>
      <c r="G9" s="1" t="s">
        <v>173</v>
      </c>
      <c r="H9" s="1" t="s">
        <v>174</v>
      </c>
      <c r="I9" s="1" t="s">
        <v>224</v>
      </c>
      <c r="J9" s="1" t="s">
        <v>30</v>
      </c>
      <c r="K9" s="1" t="s">
        <v>225</v>
      </c>
      <c r="L9" s="1" t="s">
        <v>225</v>
      </c>
      <c r="M9" s="1" t="s">
        <v>177</v>
      </c>
      <c r="N9" s="1" t="s">
        <v>177</v>
      </c>
      <c r="O9" s="1" t="s">
        <v>178</v>
      </c>
      <c r="P9" s="1" t="s">
        <v>179</v>
      </c>
      <c r="Q9" s="1" t="s">
        <v>226</v>
      </c>
      <c r="R9" s="1" t="s">
        <v>181</v>
      </c>
      <c r="S9" s="1" t="s">
        <v>182</v>
      </c>
      <c r="T9" s="1" t="s">
        <v>183</v>
      </c>
    </row>
    <row r="10" s="1" customFormat="1" spans="1:20">
      <c r="A10" s="3">
        <v>17410947451</v>
      </c>
      <c r="B10" s="1" t="s">
        <v>227</v>
      </c>
      <c r="C10" s="1" t="s">
        <v>228</v>
      </c>
      <c r="D10" s="1" t="s">
        <v>229</v>
      </c>
      <c r="E10" s="1" t="s">
        <v>230</v>
      </c>
      <c r="F10" s="1" t="s">
        <v>227</v>
      </c>
      <c r="G10" s="1" t="s">
        <v>173</v>
      </c>
      <c r="H10" s="1" t="s">
        <v>174</v>
      </c>
      <c r="I10" s="1" t="s">
        <v>231</v>
      </c>
      <c r="J10" s="1" t="s">
        <v>30</v>
      </c>
      <c r="K10" s="1" t="s">
        <v>232</v>
      </c>
      <c r="L10" s="1" t="s">
        <v>232</v>
      </c>
      <c r="M10" s="1" t="s">
        <v>177</v>
      </c>
      <c r="N10" s="1" t="s">
        <v>177</v>
      </c>
      <c r="O10" s="1" t="s">
        <v>178</v>
      </c>
      <c r="P10" s="1" t="s">
        <v>179</v>
      </c>
      <c r="Q10" s="1" t="s">
        <v>233</v>
      </c>
      <c r="R10" s="1" t="s">
        <v>181</v>
      </c>
      <c r="S10" s="1" t="s">
        <v>182</v>
      </c>
      <c r="T10" s="1" t="s">
        <v>183</v>
      </c>
    </row>
    <row r="11" s="1" customFormat="1" spans="1:20">
      <c r="A11" s="3">
        <v>17328861755</v>
      </c>
      <c r="B11" s="1" t="s">
        <v>234</v>
      </c>
      <c r="C11" s="1" t="s">
        <v>235</v>
      </c>
      <c r="D11" s="1" t="s">
        <v>236</v>
      </c>
      <c r="E11" s="1" t="s">
        <v>237</v>
      </c>
      <c r="F11" s="1" t="s">
        <v>169</v>
      </c>
      <c r="G11" s="1" t="s">
        <v>173</v>
      </c>
      <c r="H11" s="1" t="s">
        <v>174</v>
      </c>
      <c r="I11" s="1" t="s">
        <v>238</v>
      </c>
      <c r="J11" s="1" t="s">
        <v>30</v>
      </c>
      <c r="K11" s="1" t="s">
        <v>239</v>
      </c>
      <c r="L11" s="1" t="s">
        <v>239</v>
      </c>
      <c r="M11" s="1" t="s">
        <v>177</v>
      </c>
      <c r="N11" s="1" t="s">
        <v>177</v>
      </c>
      <c r="O11" s="1" t="s">
        <v>178</v>
      </c>
      <c r="P11" s="1" t="s">
        <v>179</v>
      </c>
      <c r="Q11" s="1" t="s">
        <v>240</v>
      </c>
      <c r="R11" s="1" t="s">
        <v>181</v>
      </c>
      <c r="S11" s="1" t="s">
        <v>182</v>
      </c>
      <c r="T11" s="1" t="s">
        <v>183</v>
      </c>
    </row>
    <row r="12" s="1" customFormat="1" spans="1:20">
      <c r="A12" s="3">
        <v>17286490573</v>
      </c>
      <c r="B12" s="1" t="s">
        <v>241</v>
      </c>
      <c r="C12" s="1" t="s">
        <v>242</v>
      </c>
      <c r="D12" s="1" t="s">
        <v>243</v>
      </c>
      <c r="E12" s="1" t="s">
        <v>244</v>
      </c>
      <c r="F12" s="1" t="s">
        <v>245</v>
      </c>
      <c r="G12" s="1" t="s">
        <v>173</v>
      </c>
      <c r="H12" s="1" t="s">
        <v>174</v>
      </c>
      <c r="I12" s="1" t="s">
        <v>246</v>
      </c>
      <c r="J12" s="1" t="s">
        <v>30</v>
      </c>
      <c r="K12" s="1" t="s">
        <v>247</v>
      </c>
      <c r="L12" s="1" t="s">
        <v>247</v>
      </c>
      <c r="M12" s="1" t="s">
        <v>177</v>
      </c>
      <c r="N12" s="1" t="s">
        <v>177</v>
      </c>
      <c r="O12" s="1" t="s">
        <v>178</v>
      </c>
      <c r="P12" s="1" t="s">
        <v>179</v>
      </c>
      <c r="Q12" s="1" t="s">
        <v>248</v>
      </c>
      <c r="R12" s="1" t="s">
        <v>181</v>
      </c>
      <c r="S12" s="1" t="s">
        <v>182</v>
      </c>
      <c r="T12" s="1" t="s">
        <v>183</v>
      </c>
    </row>
    <row r="13" s="1" customFormat="1" spans="1:20">
      <c r="A13" s="3">
        <v>17264337260</v>
      </c>
      <c r="B13" s="1" t="s">
        <v>249</v>
      </c>
      <c r="C13" s="1" t="s">
        <v>250</v>
      </c>
      <c r="D13" s="1" t="s">
        <v>251</v>
      </c>
      <c r="E13" s="1" t="s">
        <v>252</v>
      </c>
      <c r="F13" s="1" t="s">
        <v>169</v>
      </c>
      <c r="G13" s="1" t="s">
        <v>173</v>
      </c>
      <c r="H13" s="1" t="s">
        <v>174</v>
      </c>
      <c r="I13" s="1" t="s">
        <v>253</v>
      </c>
      <c r="J13" s="1" t="s">
        <v>30</v>
      </c>
      <c r="K13" s="1" t="s">
        <v>254</v>
      </c>
      <c r="L13" s="1" t="s">
        <v>254</v>
      </c>
      <c r="M13" s="1" t="s">
        <v>177</v>
      </c>
      <c r="N13" s="1" t="s">
        <v>177</v>
      </c>
      <c r="O13" s="1" t="s">
        <v>178</v>
      </c>
      <c r="P13" s="1" t="s">
        <v>179</v>
      </c>
      <c r="Q13" s="1" t="s">
        <v>255</v>
      </c>
      <c r="R13" s="1" t="s">
        <v>181</v>
      </c>
      <c r="S13" s="1" t="s">
        <v>182</v>
      </c>
      <c r="T13" s="1" t="s">
        <v>183</v>
      </c>
    </row>
    <row r="14" s="1" customFormat="1" spans="1:20">
      <c r="A14" s="3">
        <v>17250932665</v>
      </c>
      <c r="B14" s="1" t="s">
        <v>256</v>
      </c>
      <c r="C14" s="1" t="s">
        <v>257</v>
      </c>
      <c r="D14" s="1" t="s">
        <v>258</v>
      </c>
      <c r="E14" s="1" t="s">
        <v>259</v>
      </c>
      <c r="F14" s="1" t="s">
        <v>245</v>
      </c>
      <c r="G14" s="1" t="s">
        <v>173</v>
      </c>
      <c r="H14" s="1" t="s">
        <v>174</v>
      </c>
      <c r="I14" s="1" t="s">
        <v>260</v>
      </c>
      <c r="J14" s="1" t="s">
        <v>30</v>
      </c>
      <c r="K14" s="1" t="s">
        <v>261</v>
      </c>
      <c r="L14" s="1" t="s">
        <v>261</v>
      </c>
      <c r="M14" s="1" t="s">
        <v>177</v>
      </c>
      <c r="N14" s="1" t="s">
        <v>177</v>
      </c>
      <c r="O14" s="1" t="s">
        <v>178</v>
      </c>
      <c r="P14" s="1" t="s">
        <v>179</v>
      </c>
      <c r="Q14" s="1" t="s">
        <v>262</v>
      </c>
      <c r="R14" s="1" t="s">
        <v>181</v>
      </c>
      <c r="S14" s="1" t="s">
        <v>182</v>
      </c>
      <c r="T14" s="1" t="s">
        <v>183</v>
      </c>
    </row>
    <row r="15" s="1" customFormat="1" spans="1:20">
      <c r="A15" s="3">
        <v>17154417970</v>
      </c>
      <c r="B15" s="1" t="s">
        <v>263</v>
      </c>
      <c r="C15" s="1" t="s">
        <v>264</v>
      </c>
      <c r="D15" s="1" t="s">
        <v>265</v>
      </c>
      <c r="E15" s="1" t="s">
        <v>266</v>
      </c>
      <c r="F15" s="1" t="s">
        <v>227</v>
      </c>
      <c r="G15" s="1" t="s">
        <v>173</v>
      </c>
      <c r="H15" s="1" t="s">
        <v>174</v>
      </c>
      <c r="I15" s="1" t="s">
        <v>267</v>
      </c>
      <c r="J15" s="1" t="s">
        <v>30</v>
      </c>
      <c r="K15" s="1" t="s">
        <v>268</v>
      </c>
      <c r="L15" s="1" t="s">
        <v>268</v>
      </c>
      <c r="M15" s="1" t="s">
        <v>177</v>
      </c>
      <c r="N15" s="1" t="s">
        <v>177</v>
      </c>
      <c r="O15" s="1" t="s">
        <v>178</v>
      </c>
      <c r="P15" s="1" t="s">
        <v>179</v>
      </c>
      <c r="Q15" s="1" t="s">
        <v>269</v>
      </c>
      <c r="R15" s="1" t="s">
        <v>181</v>
      </c>
      <c r="S15" s="1" t="s">
        <v>182</v>
      </c>
      <c r="T15" s="1" t="s">
        <v>183</v>
      </c>
    </row>
    <row r="16" s="1" customFormat="1" spans="1:20">
      <c r="A16" s="3">
        <v>16897618858</v>
      </c>
      <c r="B16" s="1" t="s">
        <v>270</v>
      </c>
      <c r="C16" s="1" t="s">
        <v>271</v>
      </c>
      <c r="D16" s="1" t="s">
        <v>272</v>
      </c>
      <c r="E16" s="1" t="s">
        <v>273</v>
      </c>
      <c r="F16" s="1" t="s">
        <v>227</v>
      </c>
      <c r="G16" s="1" t="s">
        <v>173</v>
      </c>
      <c r="H16" s="1" t="s">
        <v>174</v>
      </c>
      <c r="I16" s="1" t="s">
        <v>274</v>
      </c>
      <c r="J16" s="1" t="s">
        <v>30</v>
      </c>
      <c r="K16" s="1" t="s">
        <v>275</v>
      </c>
      <c r="L16" s="1" t="s">
        <v>275</v>
      </c>
      <c r="M16" s="1" t="s">
        <v>177</v>
      </c>
      <c r="N16" s="1" t="s">
        <v>177</v>
      </c>
      <c r="O16" s="1" t="s">
        <v>178</v>
      </c>
      <c r="P16" s="1" t="s">
        <v>179</v>
      </c>
      <c r="Q16" s="1" t="s">
        <v>276</v>
      </c>
      <c r="R16" s="1" t="s">
        <v>181</v>
      </c>
      <c r="S16" s="1" t="s">
        <v>182</v>
      </c>
      <c r="T16" s="1" t="s">
        <v>183</v>
      </c>
    </row>
    <row r="17" s="1" customFormat="1" spans="1:20">
      <c r="A17" s="3">
        <v>16858155142</v>
      </c>
      <c r="B17" s="1" t="s">
        <v>277</v>
      </c>
      <c r="C17" s="1" t="s">
        <v>278</v>
      </c>
      <c r="D17" s="1" t="s">
        <v>279</v>
      </c>
      <c r="E17" s="1" t="s">
        <v>280</v>
      </c>
      <c r="F17" s="1" t="s">
        <v>220</v>
      </c>
      <c r="G17" s="1" t="s">
        <v>173</v>
      </c>
      <c r="H17" s="1" t="s">
        <v>174</v>
      </c>
      <c r="I17" s="1" t="s">
        <v>281</v>
      </c>
      <c r="J17" s="1" t="s">
        <v>30</v>
      </c>
      <c r="K17" s="1" t="s">
        <v>282</v>
      </c>
      <c r="L17" s="1" t="s">
        <v>282</v>
      </c>
      <c r="M17" s="1" t="s">
        <v>177</v>
      </c>
      <c r="N17" s="1" t="s">
        <v>177</v>
      </c>
      <c r="O17" s="1" t="s">
        <v>178</v>
      </c>
      <c r="P17" s="1" t="s">
        <v>179</v>
      </c>
      <c r="Q17" s="1" t="s">
        <v>283</v>
      </c>
      <c r="R17" s="1" t="s">
        <v>181</v>
      </c>
      <c r="S17" s="1" t="s">
        <v>182</v>
      </c>
      <c r="T17" s="1" t="s">
        <v>183</v>
      </c>
    </row>
    <row r="18" s="1" customFormat="1" spans="1:20">
      <c r="A18" s="3">
        <v>16725034078</v>
      </c>
      <c r="B18" s="1" t="s">
        <v>284</v>
      </c>
      <c r="C18" s="1" t="s">
        <v>285</v>
      </c>
      <c r="D18" s="1" t="s">
        <v>286</v>
      </c>
      <c r="E18" s="1" t="s">
        <v>287</v>
      </c>
      <c r="F18" s="1" t="s">
        <v>227</v>
      </c>
      <c r="G18" s="1" t="s">
        <v>173</v>
      </c>
      <c r="H18" s="1" t="s">
        <v>174</v>
      </c>
      <c r="I18" s="1" t="s">
        <v>288</v>
      </c>
      <c r="J18" s="1" t="s">
        <v>30</v>
      </c>
      <c r="K18" s="1" t="s">
        <v>289</v>
      </c>
      <c r="L18" s="1" t="s">
        <v>289</v>
      </c>
      <c r="M18" s="1" t="s">
        <v>177</v>
      </c>
      <c r="N18" s="1" t="s">
        <v>177</v>
      </c>
      <c r="O18" s="1" t="s">
        <v>178</v>
      </c>
      <c r="P18" s="1" t="s">
        <v>179</v>
      </c>
      <c r="Q18" s="1" t="s">
        <v>290</v>
      </c>
      <c r="R18" s="1" t="s">
        <v>181</v>
      </c>
      <c r="S18" s="1" t="s">
        <v>182</v>
      </c>
      <c r="T18" s="1" t="s">
        <v>183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2022-02-25T02:49:47Z</dcterms:created>
  <dcterms:modified xsi:type="dcterms:W3CDTF">2022-02-25T03:11:50Z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5EEE0D6C0EAC43C29E8476474808F548</vt:lpwstr>
  </property>
  <property fmtid="{D5CDD505-2E9C-101B-9397-08002B2CF9AE}" pid="3" name="KSOProductBuildVer">
    <vt:lpwstr>2052-11.1.0.11365</vt:lpwstr>
  </property>
</Properties>
</file>