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44525"/>
</workbook>
</file>

<file path=xl/sharedStrings.xml><?xml version="1.0" encoding="utf-8"?>
<sst xmlns="http://schemas.openxmlformats.org/spreadsheetml/2006/main" count="668" uniqueCount="229">
  <si>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</si>
  <si>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</si>
  <si>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</si>
  <si>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</si>
  <si>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</si>
  <si>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</si>
  <si>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</si>
  <si>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</si>
  <si>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</si>
  <si>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</si>
  <si>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</si>
  <si>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</si>
  <si>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</si>
  <si>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</si>
  <si>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</si>
  <si>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</si>
  <si>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</si>
  <si>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</si>
  <si>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</si>
  <si>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</si>
  <si>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</si>
  <si>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</si>
  <si>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</si>
  <si>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</si>
  <si>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</si>
  <si>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17298040879	</t>
  </si>
  <si>
    <t>Ctrip</t>
  </si>
  <si>
    <t>正常</t>
  </si>
  <si>
    <t>[北京]锦江之星(北京王府井步行街店)(67324842)</t>
  </si>
  <si>
    <t>标准房A&lt;双人入住&gt;&lt;内宾&gt;&lt;预付&gt;&lt;无早&gt;</t>
  </si>
  <si>
    <t>CNY</t>
  </si>
  <si>
    <t>田蜜</t>
  </si>
  <si>
    <t>CA363220226CNY</t>
  </si>
  <si>
    <t>未提现</t>
  </si>
  <si>
    <t>携程开票</t>
  </si>
  <si>
    <t xml:space="preserve">2414051	</t>
  </si>
  <si>
    <t xml:space="preserve">	</t>
  </si>
  <si>
    <t xml:space="preserve">17305027864	</t>
  </si>
  <si>
    <t>[贵阳]贵阳溪山里酒店(77243456)</t>
  </si>
  <si>
    <t>高级精致房&lt;双人入住&gt;&lt;中宾&gt;&lt;无早&gt;</t>
  </si>
  <si>
    <t>朱常忠</t>
  </si>
  <si>
    <t xml:space="preserve">177387	</t>
  </si>
  <si>
    <t xml:space="preserve">17310522229	</t>
  </si>
  <si>
    <t>[苏州]苏州吴江敏华希尔顿逸林酒店(67322860)</t>
  </si>
  <si>
    <t>高级双床房(住2晚或2晚的倍数)&lt;双早&gt;</t>
  </si>
  <si>
    <t>赵彦强</t>
  </si>
  <si>
    <t xml:space="preserve">2414829	</t>
  </si>
  <si>
    <t>取消</t>
  </si>
  <si>
    <t xml:space="preserve">17319437806	</t>
  </si>
  <si>
    <t>[英德]英德浈阳峡醴泉度假酒店(78217206)</t>
  </si>
  <si>
    <t>江景双床房&lt;双人入住&gt;&lt;日历房套餐高价值&gt;&lt;双早&gt;&lt;新酒店礼盒&gt;</t>
  </si>
  <si>
    <t>冯瑞仪</t>
  </si>
  <si>
    <t xml:space="preserve">2415880	</t>
  </si>
  <si>
    <t xml:space="preserve">119179	</t>
  </si>
  <si>
    <t xml:space="preserve">17325705121	</t>
  </si>
  <si>
    <t>[上海]上海新发展亚太JW万豪酒店(24850646)</t>
  </si>
  <si>
    <t>豪华大床房&lt;单人入住&gt;&lt;单早&gt;</t>
  </si>
  <si>
    <t>吉海兵,杨吉雯</t>
  </si>
  <si>
    <t xml:space="preserve">2416344	</t>
  </si>
  <si>
    <t xml:space="preserve">17326541835	</t>
  </si>
  <si>
    <t>[香港]香港铜锣湾利景酒店(The Charterhouse Causeway Bay)(1959504)</t>
  </si>
  <si>
    <t>高级房&lt;双人入住&gt;&lt;内宾&gt;&lt;预付&gt;&lt;无早&gt;</t>
  </si>
  <si>
    <t>HUANG/DONG</t>
  </si>
  <si>
    <t xml:space="preserve">2416598	</t>
  </si>
  <si>
    <t xml:space="preserve">17327596220	</t>
  </si>
  <si>
    <t>[梅州]梅州客天下艺术家园酒店(83268462)</t>
  </si>
  <si>
    <t>伴山别墅大床房&lt;大床&gt;&lt;超值特惠&gt;&lt;双人入住&gt;&lt;日历房套餐高价值&gt;&lt;双早&gt;&lt;新酒店礼盒&gt;</t>
  </si>
  <si>
    <t>沈鹏林</t>
  </si>
  <si>
    <t xml:space="preserve">2416889	</t>
  </si>
  <si>
    <t xml:space="preserve">684051	</t>
  </si>
  <si>
    <t xml:space="preserve">17318302719	</t>
  </si>
  <si>
    <t>[连山]清远金子山森林雪谷壮瑶度假村(82520535)</t>
  </si>
  <si>
    <t>清远金子山森林雪谷木屋&lt;日历房套餐高价值&gt;&lt;早+晚餐&gt;&lt;新酒店礼盒&gt;</t>
  </si>
  <si>
    <t>许颖欣</t>
  </si>
  <si>
    <t>CA363220227CNY</t>
  </si>
  <si>
    <t xml:space="preserve">17318392983	</t>
  </si>
  <si>
    <t>谭惠琳</t>
  </si>
  <si>
    <t xml:space="preserve">17326482411	</t>
  </si>
  <si>
    <t>FAN/WEIMIN</t>
  </si>
  <si>
    <t xml:space="preserve">2416579	</t>
  </si>
  <si>
    <t xml:space="preserve">17335660410	</t>
  </si>
  <si>
    <t>森林雪谷木屋&lt;双早&gt;</t>
  </si>
  <si>
    <t>袁良</t>
  </si>
  <si>
    <t xml:space="preserve">2417751	</t>
  </si>
  <si>
    <t xml:space="preserve">17335904281	</t>
  </si>
  <si>
    <t>[东至]格林豪泰酒店(东至丽山秀水店)(83135954)</t>
  </si>
  <si>
    <t>1.8m商务大床房&lt;双人入住&gt;&lt;无早&gt;</t>
  </si>
  <si>
    <t>黄小青</t>
  </si>
  <si>
    <t xml:space="preserve">17336062556	</t>
  </si>
  <si>
    <t>林风眠艺术主题大床房&lt;大床&gt;&lt;超值特惠&gt;&lt;双人入住&gt;&lt;日历房套餐高价值&gt;&lt;双早&gt;&lt;新酒店礼盒&gt;</t>
  </si>
  <si>
    <t>吴创基</t>
  </si>
  <si>
    <t xml:space="preserve">2417806	</t>
  </si>
  <si>
    <t xml:space="preserve">684111	</t>
  </si>
  <si>
    <t xml:space="preserve">17336722839	</t>
  </si>
  <si>
    <t>[江门]江门名冠金凯悦酒店(28096205)</t>
  </si>
  <si>
    <t>商务大床房&lt;双人入住&gt;&lt;内宾&gt;&lt;预付&gt;&lt;无早&gt;</t>
  </si>
  <si>
    <t>宁伟</t>
  </si>
  <si>
    <t xml:space="preserve">17337203457	</t>
  </si>
  <si>
    <t>[梅州]梅州麓湖山酒店(67856423)</t>
  </si>
  <si>
    <t>豪华大床房&lt;大床&gt;&lt;双人入住&gt;&lt;升级特惠&gt;&lt;双早&gt;&lt;新高价值日历房套餐&gt;&lt;新酒店礼盒&gt;</t>
  </si>
  <si>
    <t>叶雄</t>
  </si>
  <si>
    <t xml:space="preserve">17309913084	</t>
  </si>
  <si>
    <t>黄晶</t>
  </si>
  <si>
    <t>CA363220228CNY</t>
  </si>
  <si>
    <t xml:space="preserve">2414777	</t>
  </si>
  <si>
    <t xml:space="preserve">17336284571	</t>
  </si>
  <si>
    <t>[连山]连山江景酒店(83922563)</t>
  </si>
  <si>
    <t>标准间&lt;双早&gt;</t>
  </si>
  <si>
    <t>梁敏玲</t>
  </si>
  <si>
    <t xml:space="preserve">2417841	</t>
  </si>
  <si>
    <t xml:space="preserve">17342923181	</t>
  </si>
  <si>
    <t xml:space="preserve">2418232	</t>
  </si>
  <si>
    <t xml:space="preserve">acknowledge	</t>
  </si>
  <si>
    <t xml:space="preserve">17343366759	</t>
  </si>
  <si>
    <t>[苏州]苏州洲际酒店(69311623)</t>
  </si>
  <si>
    <t>城市景观高级双床房&lt;双人入住&gt;&lt;内宾&gt;&lt;预付&gt;&lt;双早&gt;</t>
  </si>
  <si>
    <t>谭丽华</t>
  </si>
  <si>
    <t xml:space="preserve">17345057584	</t>
  </si>
  <si>
    <t>[苏州]苏州工业园区智选假日酒店(67322704)</t>
  </si>
  <si>
    <t>标准房·大床&lt;双人入住&gt;&lt;内宾&gt;&lt;预付&gt;&lt;双早&gt;</t>
  </si>
  <si>
    <t>单焱</t>
  </si>
  <si>
    <t xml:space="preserve">2418434	</t>
  </si>
  <si>
    <t xml:space="preserve">17345599645	</t>
  </si>
  <si>
    <t>[英德]英德石头酒店(78167352)</t>
  </si>
  <si>
    <t>园景双人房&lt;双人入住&gt;&lt;双早&gt;</t>
  </si>
  <si>
    <t>胡斯文</t>
  </si>
  <si>
    <t xml:space="preserve">2418489	</t>
  </si>
  <si>
    <t>，</t>
  </si>
  <si>
    <t>202202072316230020</t>
  </si>
  <si>
    <t>总底价 CNY 1203 折扣后总底价:(CNY1022.55) 每日明细  
每日房价 
折后价 查看折前价
02-08(二)
RMB340.85
无餐食
02-09(三)
RMB340.85
无餐食
02-10(四)
RMB340.85
无餐食</t>
  </si>
  <si>
    <t>A220228092033481</t>
  </si>
  <si>
    <t>A220228092124481</t>
  </si>
  <si>
    <t>房集：i220228091759 此单因携程打折，房集录单是原价1203元，房集无法更改，故正常生成收款1203元，实收1022.55元</t>
  </si>
  <si>
    <t>CNY / HKD 当前参考汇率: 1.235287326</t>
  </si>
  <si>
    <t>总计： 7686.47 CNY/
9495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</si>
  <si>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</si>
  <si>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</si>
  <si>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</si>
  <si>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</si>
  <si>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</si>
  <si>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</si>
  <si>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</si>
  <si>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</si>
  <si>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</si>
  <si>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</si>
  <si>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</si>
  <si>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</si>
  <si>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</si>
  <si>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</si>
  <si>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</si>
  <si>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</si>
  <si>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</si>
  <si>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2022-02-12</t>
  </si>
  <si>
    <t>2418489</t>
  </si>
  <si>
    <t>英德英石园石头酒店</t>
  </si>
  <si>
    <t>2022-02-13</t>
  </si>
  <si>
    <t>退房日周结</t>
  </si>
  <si>
    <t>239.00</t>
  </si>
  <si>
    <t>RMB</t>
  </si>
  <si>
    <t>0</t>
  </si>
  <si>
    <t>0.00</t>
  </si>
  <si>
    <t>携程国内直连(DD)</t>
  </si>
  <si>
    <t>2022-02-12 23:34:58</t>
  </si>
  <si>
    <t>否</t>
  </si>
  <si>
    <t>汇智国际旅游发展有限公司</t>
  </si>
  <si>
    <t>直采</t>
  </si>
  <si>
    <t>2418434</t>
  </si>
  <si>
    <t>苏州工业园区智选假日酒店</t>
  </si>
  <si>
    <t>349.46</t>
  </si>
  <si>
    <t>2022-02-12 21:22:37</t>
  </si>
  <si>
    <t>直连</t>
  </si>
  <si>
    <t>2418265</t>
  </si>
  <si>
    <t>苏州洲际酒店</t>
  </si>
  <si>
    <t>1029.19</t>
  </si>
  <si>
    <t>2022-02-12 15:03:00</t>
  </si>
  <si>
    <t>2418232</t>
  </si>
  <si>
    <t>格林豪泰酒店(东至丽山秀水店)</t>
  </si>
  <si>
    <t>140.00</t>
  </si>
  <si>
    <t>2022-02-12 13:34:35</t>
  </si>
  <si>
    <t>2022-02-11</t>
  </si>
  <si>
    <t>2417903</t>
  </si>
  <si>
    <t>江门名冠金凯悦酒店</t>
  </si>
  <si>
    <t>398.95</t>
  </si>
  <si>
    <t>2022-02-11 20:34:21</t>
  </si>
  <si>
    <t>2417841</t>
  </si>
  <si>
    <t>连山江景酒店</t>
  </si>
  <si>
    <t>208.00</t>
  </si>
  <si>
    <t>2022-02-11 19:12:09</t>
  </si>
  <si>
    <t>2417806</t>
  </si>
  <si>
    <t>梅州客天下艺术家园酒店</t>
  </si>
  <si>
    <t>423.26</t>
  </si>
  <si>
    <t>2022-02-11 18:16:39</t>
  </si>
  <si>
    <t>2417784</t>
  </si>
  <si>
    <t>2022-02-11 17:49:28</t>
  </si>
  <si>
    <t>2417751</t>
  </si>
  <si>
    <t>清远金子山森林雪谷壮瑶度假村</t>
  </si>
  <si>
    <t>456.00</t>
  </si>
  <si>
    <t>2022-02-11 17:00:08</t>
  </si>
  <si>
    <t>2022-02-10</t>
  </si>
  <si>
    <t>2416889</t>
  </si>
  <si>
    <t>360.22</t>
  </si>
  <si>
    <t>2022-02-10 18:11:37</t>
  </si>
  <si>
    <t>2416598</t>
  </si>
  <si>
    <t>香港铜锣湾利景酒店</t>
  </si>
  <si>
    <t>HUANG DONG</t>
  </si>
  <si>
    <t>151.50</t>
  </si>
  <si>
    <t>2022-02-10 14:13:58</t>
  </si>
  <si>
    <t>2416579</t>
  </si>
  <si>
    <t>FAN WEIMIN</t>
  </si>
  <si>
    <t>168.67</t>
  </si>
  <si>
    <t>2022-02-10 13:59:35</t>
  </si>
  <si>
    <t>2022-02-09</t>
  </si>
  <si>
    <t>2415880</t>
  </si>
  <si>
    <t>英德浈阳峡醴泉度假酒店</t>
  </si>
  <si>
    <t>410.00</t>
  </si>
  <si>
    <t>2022-02-09 19:38:12</t>
  </si>
  <si>
    <t>2415675</t>
  </si>
  <si>
    <t>539.00</t>
  </si>
  <si>
    <t>2022-02-09 15:37:22</t>
  </si>
  <si>
    <t>2415665</t>
  </si>
  <si>
    <t>2022-02-09 15:30:27</t>
  </si>
  <si>
    <t>2022-02-08</t>
  </si>
  <si>
    <t>2414777</t>
  </si>
  <si>
    <t>2022-02-08 11:21:10</t>
  </si>
  <si>
    <t>2022-02-06</t>
  </si>
  <si>
    <t>2414051</t>
  </si>
  <si>
    <t>锦江之星(北京王府井店)</t>
  </si>
  <si>
    <t>572.67</t>
  </si>
  <si>
    <t>2022-02-06 22:08:46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</si>
</sst>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8" fillId="6" borderId="2" applyNumberFormat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44600</v>
      </c>
      <c r="G2" s="6">
        <v>44603</v>
      </c>
      <c r="H2" s="4">
        <v>1</v>
      </c>
      <c r="I2" s="4">
        <v>3</v>
      </c>
      <c r="J2" s="4">
        <v>3</v>
      </c>
      <c r="K2" s="4" t="s">
        <v>30</v>
      </c>
      <c r="L2" s="4">
        <v>572.67</v>
      </c>
      <c r="M2" s="4">
        <v>572.67</v>
      </c>
      <c r="N2" s="4" t="s">
        <v>31</v>
      </c>
      <c r="O2" s="4" t="s">
        <v>32</v>
      </c>
      <c r="P2" s="4" t="s">
        <v>33</v>
      </c>
      <c r="Q2" s="4">
        <v>0</v>
      </c>
      <c r="R2" s="8">
        <v>44598</v>
      </c>
      <c r="S2" s="6">
        <v>44618</v>
      </c>
      <c r="T2" s="4" t="s">
        <v>34</v>
      </c>
      <c r="U2" s="4">
        <v>572.67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44600</v>
      </c>
      <c r="G3" s="6">
        <v>44603</v>
      </c>
      <c r="H3" s="4">
        <v>1</v>
      </c>
      <c r="I3" s="4">
        <v>3</v>
      </c>
      <c r="J3" s="4">
        <v>3</v>
      </c>
      <c r="K3" s="4" t="s">
        <v>30</v>
      </c>
      <c r="L3" s="4">
        <v>1022.55</v>
      </c>
      <c r="M3" s="4">
        <v>1022.55</v>
      </c>
      <c r="N3" s="4" t="s">
        <v>40</v>
      </c>
      <c r="O3" s="4" t="s">
        <v>32</v>
      </c>
      <c r="P3" s="4" t="s">
        <v>33</v>
      </c>
      <c r="Q3" s="4">
        <v>0</v>
      </c>
      <c r="R3" s="8">
        <v>44599</v>
      </c>
      <c r="S3" s="6">
        <v>44618</v>
      </c>
      <c r="T3" s="4" t="s">
        <v>34</v>
      </c>
      <c r="U3" s="4">
        <v>1022.55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44601</v>
      </c>
      <c r="G4" s="6">
        <v>44603</v>
      </c>
      <c r="H4" s="4">
        <v>1</v>
      </c>
      <c r="I4" s="4">
        <v>2</v>
      </c>
      <c r="J4" s="4">
        <v>2</v>
      </c>
      <c r="K4" s="4" t="s">
        <v>30</v>
      </c>
      <c r="L4" s="4">
        <v>764</v>
      </c>
      <c r="M4" s="4">
        <v>764</v>
      </c>
      <c r="N4" s="4" t="s">
        <v>45</v>
      </c>
      <c r="O4" s="4" t="s">
        <v>32</v>
      </c>
      <c r="P4" s="4" t="s">
        <v>33</v>
      </c>
      <c r="Q4" s="4">
        <v>0</v>
      </c>
      <c r="R4" s="8">
        <v>44600</v>
      </c>
      <c r="S4" s="6">
        <v>44618</v>
      </c>
      <c r="T4" s="4" t="s">
        <v>34</v>
      </c>
      <c r="U4" s="4">
        <v>764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47</v>
      </c>
      <c r="D5" s="4" t="s">
        <v>43</v>
      </c>
      <c r="E5" s="4" t="s">
        <v>44</v>
      </c>
      <c r="F5" s="6">
        <v>44601</v>
      </c>
      <c r="G5" s="6">
        <v>44603</v>
      </c>
      <c r="H5" s="4">
        <v>1</v>
      </c>
      <c r="I5" s="4">
        <v>2</v>
      </c>
      <c r="J5" s="4">
        <v>2</v>
      </c>
      <c r="K5" s="4" t="s">
        <v>30</v>
      </c>
      <c r="L5" s="4">
        <v>-764</v>
      </c>
      <c r="M5" s="4">
        <v>-764</v>
      </c>
      <c r="N5" s="4" t="s">
        <v>45</v>
      </c>
      <c r="O5" s="4" t="s">
        <v>32</v>
      </c>
      <c r="P5" s="4" t="s">
        <v>33</v>
      </c>
      <c r="Q5" s="4">
        <v>0</v>
      </c>
      <c r="R5" s="8">
        <v>44600</v>
      </c>
      <c r="S5" s="6">
        <v>44618</v>
      </c>
      <c r="T5" s="4" t="s">
        <v>34</v>
      </c>
      <c r="U5" s="4">
        <v>-764</v>
      </c>
      <c r="V5" s="4">
        <v>0</v>
      </c>
      <c r="W5" s="4">
        <v>0</v>
      </c>
      <c r="X5" s="4" t="s">
        <v>46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44602</v>
      </c>
      <c r="G6" s="6">
        <v>44603</v>
      </c>
      <c r="H6" s="4">
        <v>1</v>
      </c>
      <c r="I6" s="4">
        <v>1</v>
      </c>
      <c r="J6" s="4">
        <v>1</v>
      </c>
      <c r="K6" s="4" t="s">
        <v>30</v>
      </c>
      <c r="L6" s="4">
        <v>410</v>
      </c>
      <c r="M6" s="4">
        <v>410</v>
      </c>
      <c r="N6" s="4" t="s">
        <v>51</v>
      </c>
      <c r="O6" s="4" t="s">
        <v>32</v>
      </c>
      <c r="P6" s="4" t="s">
        <v>33</v>
      </c>
      <c r="Q6" s="4">
        <v>0</v>
      </c>
      <c r="R6" s="8">
        <v>44601</v>
      </c>
      <c r="S6" s="6">
        <v>44618</v>
      </c>
      <c r="T6" s="4" t="s">
        <v>34</v>
      </c>
      <c r="U6" s="4">
        <v>410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44602</v>
      </c>
      <c r="G7" s="6">
        <v>44603</v>
      </c>
      <c r="H7" s="4">
        <v>2</v>
      </c>
      <c r="I7" s="4">
        <v>1</v>
      </c>
      <c r="J7" s="4">
        <v>2</v>
      </c>
      <c r="K7" s="4" t="s">
        <v>30</v>
      </c>
      <c r="L7" s="4">
        <v>1392.86</v>
      </c>
      <c r="M7" s="4">
        <v>1392.86</v>
      </c>
      <c r="N7" s="4" t="s">
        <v>57</v>
      </c>
      <c r="O7" s="4" t="s">
        <v>32</v>
      </c>
      <c r="P7" s="4" t="s">
        <v>33</v>
      </c>
      <c r="Q7" s="4">
        <v>0</v>
      </c>
      <c r="R7" s="8">
        <v>44602</v>
      </c>
      <c r="S7" s="6">
        <v>44618</v>
      </c>
      <c r="T7" s="4" t="s">
        <v>34</v>
      </c>
      <c r="U7" s="4">
        <v>1392.86</v>
      </c>
      <c r="V7" s="4">
        <v>0</v>
      </c>
      <c r="W7" s="4">
        <v>0</v>
      </c>
      <c r="X7" s="4" t="s">
        <v>58</v>
      </c>
      <c r="Y7" s="4" t="s">
        <v>36</v>
      </c>
    </row>
    <row r="8" s="4" customFormat="1" spans="1:25">
      <c r="A8" s="4" t="s">
        <v>54</v>
      </c>
      <c r="B8" s="4" t="s">
        <v>26</v>
      </c>
      <c r="C8" s="4" t="s">
        <v>47</v>
      </c>
      <c r="D8" s="4" t="s">
        <v>55</v>
      </c>
      <c r="E8" s="4" t="s">
        <v>56</v>
      </c>
      <c r="F8" s="6">
        <v>44602</v>
      </c>
      <c r="G8" s="6">
        <v>44603</v>
      </c>
      <c r="H8" s="4">
        <v>2</v>
      </c>
      <c r="I8" s="4">
        <v>1</v>
      </c>
      <c r="J8" s="4">
        <v>2</v>
      </c>
      <c r="K8" s="4" t="s">
        <v>30</v>
      </c>
      <c r="L8" s="4">
        <v>-1392.86</v>
      </c>
      <c r="M8" s="4">
        <v>-1392.86</v>
      </c>
      <c r="N8" s="4" t="s">
        <v>57</v>
      </c>
      <c r="O8" s="4" t="s">
        <v>32</v>
      </c>
      <c r="P8" s="4" t="s">
        <v>33</v>
      </c>
      <c r="Q8" s="4">
        <v>0</v>
      </c>
      <c r="R8" s="8">
        <v>44602</v>
      </c>
      <c r="S8" s="6">
        <v>44618</v>
      </c>
      <c r="T8" s="4" t="s">
        <v>34</v>
      </c>
      <c r="U8" s="4">
        <v>-1392.86</v>
      </c>
      <c r="V8" s="4">
        <v>0</v>
      </c>
      <c r="W8" s="4">
        <v>0</v>
      </c>
      <c r="X8" s="4" t="s">
        <v>58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44602</v>
      </c>
      <c r="G9" s="6">
        <v>44603</v>
      </c>
      <c r="H9" s="4">
        <v>1</v>
      </c>
      <c r="I9" s="4">
        <v>1</v>
      </c>
      <c r="J9" s="4">
        <v>1</v>
      </c>
      <c r="K9" s="4" t="s">
        <v>30</v>
      </c>
      <c r="L9" s="4">
        <v>151.5</v>
      </c>
      <c r="M9" s="4">
        <v>151.5</v>
      </c>
      <c r="N9" s="4" t="s">
        <v>62</v>
      </c>
      <c r="O9" s="4" t="s">
        <v>32</v>
      </c>
      <c r="P9" s="4" t="s">
        <v>33</v>
      </c>
      <c r="Q9" s="4">
        <v>0</v>
      </c>
      <c r="R9" s="8">
        <v>44602</v>
      </c>
      <c r="S9" s="6">
        <v>44618</v>
      </c>
      <c r="T9" s="4" t="s">
        <v>34</v>
      </c>
      <c r="U9" s="4">
        <v>151.5</v>
      </c>
      <c r="V9" s="4">
        <v>0</v>
      </c>
      <c r="W9" s="4">
        <v>0</v>
      </c>
      <c r="X9" s="4" t="s">
        <v>63</v>
      </c>
      <c r="Y9" s="4" t="s">
        <v>36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44602</v>
      </c>
      <c r="G10" s="6">
        <v>44603</v>
      </c>
      <c r="H10" s="4">
        <v>1</v>
      </c>
      <c r="I10" s="4">
        <v>1</v>
      </c>
      <c r="J10" s="4">
        <v>1</v>
      </c>
      <c r="K10" s="4" t="s">
        <v>30</v>
      </c>
      <c r="L10" s="4">
        <v>360.22</v>
      </c>
      <c r="M10" s="4">
        <v>360.22</v>
      </c>
      <c r="N10" s="4" t="s">
        <v>67</v>
      </c>
      <c r="O10" s="4" t="s">
        <v>32</v>
      </c>
      <c r="P10" s="4" t="s">
        <v>33</v>
      </c>
      <c r="Q10" s="4">
        <v>0</v>
      </c>
      <c r="R10" s="8">
        <v>44602</v>
      </c>
      <c r="S10" s="6">
        <v>44618</v>
      </c>
      <c r="T10" s="4" t="s">
        <v>34</v>
      </c>
      <c r="U10" s="4">
        <v>360.22</v>
      </c>
      <c r="V10" s="4">
        <v>0</v>
      </c>
      <c r="W10" s="4">
        <v>0</v>
      </c>
      <c r="X10" s="4" t="s">
        <v>68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44603</v>
      </c>
      <c r="G11" s="6">
        <v>44604</v>
      </c>
      <c r="H11" s="4">
        <v>1</v>
      </c>
      <c r="I11" s="4">
        <v>1</v>
      </c>
      <c r="J11" s="4">
        <v>1</v>
      </c>
      <c r="K11" s="4" t="s">
        <v>30</v>
      </c>
      <c r="L11" s="4">
        <v>539</v>
      </c>
      <c r="M11" s="4">
        <v>539</v>
      </c>
      <c r="N11" s="4" t="s">
        <v>73</v>
      </c>
      <c r="O11" s="4" t="s">
        <v>74</v>
      </c>
      <c r="P11" s="4" t="s">
        <v>33</v>
      </c>
      <c r="Q11" s="4">
        <v>0</v>
      </c>
      <c r="R11" s="8">
        <v>44601</v>
      </c>
      <c r="S11" s="6">
        <v>44619</v>
      </c>
      <c r="T11" s="4" t="s">
        <v>34</v>
      </c>
      <c r="U11" s="4">
        <v>539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71</v>
      </c>
      <c r="E12" s="4" t="s">
        <v>72</v>
      </c>
      <c r="F12" s="6">
        <v>44603</v>
      </c>
      <c r="G12" s="6">
        <v>44604</v>
      </c>
      <c r="H12" s="4">
        <v>1</v>
      </c>
      <c r="I12" s="4">
        <v>1</v>
      </c>
      <c r="J12" s="4">
        <v>1</v>
      </c>
      <c r="K12" s="4" t="s">
        <v>30</v>
      </c>
      <c r="L12" s="4">
        <v>539</v>
      </c>
      <c r="M12" s="4">
        <v>539</v>
      </c>
      <c r="N12" s="4" t="s">
        <v>76</v>
      </c>
      <c r="O12" s="4" t="s">
        <v>74</v>
      </c>
      <c r="P12" s="4" t="s">
        <v>33</v>
      </c>
      <c r="Q12" s="4">
        <v>0</v>
      </c>
      <c r="R12" s="8">
        <v>44601</v>
      </c>
      <c r="S12" s="6">
        <v>44619</v>
      </c>
      <c r="T12" s="4" t="s">
        <v>34</v>
      </c>
      <c r="U12" s="4">
        <v>539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60</v>
      </c>
      <c r="E13" s="4" t="s">
        <v>61</v>
      </c>
      <c r="F13" s="6">
        <v>44603</v>
      </c>
      <c r="G13" s="6">
        <v>44604</v>
      </c>
      <c r="H13" s="4">
        <v>1</v>
      </c>
      <c r="I13" s="4">
        <v>1</v>
      </c>
      <c r="J13" s="4">
        <v>1</v>
      </c>
      <c r="K13" s="4" t="s">
        <v>30</v>
      </c>
      <c r="L13" s="4">
        <v>168.67</v>
      </c>
      <c r="M13" s="4">
        <v>168.67</v>
      </c>
      <c r="N13" s="4" t="s">
        <v>78</v>
      </c>
      <c r="O13" s="4" t="s">
        <v>74</v>
      </c>
      <c r="P13" s="4" t="s">
        <v>33</v>
      </c>
      <c r="Q13" s="4">
        <v>0</v>
      </c>
      <c r="R13" s="8">
        <v>44602</v>
      </c>
      <c r="S13" s="6">
        <v>44619</v>
      </c>
      <c r="T13" s="4" t="s">
        <v>34</v>
      </c>
      <c r="U13" s="4">
        <v>168.67</v>
      </c>
      <c r="V13" s="4">
        <v>0</v>
      </c>
      <c r="W13" s="4">
        <v>0</v>
      </c>
      <c r="X13" s="4" t="s">
        <v>79</v>
      </c>
      <c r="Y13" s="4" t="s">
        <v>36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71</v>
      </c>
      <c r="E14" s="4" t="s">
        <v>81</v>
      </c>
      <c r="F14" s="6">
        <v>44603</v>
      </c>
      <c r="G14" s="6">
        <v>44604</v>
      </c>
      <c r="H14" s="4">
        <v>1</v>
      </c>
      <c r="I14" s="4">
        <v>1</v>
      </c>
      <c r="J14" s="4">
        <v>1</v>
      </c>
      <c r="K14" s="4" t="s">
        <v>30</v>
      </c>
      <c r="L14" s="4">
        <v>456</v>
      </c>
      <c r="M14" s="4">
        <v>456</v>
      </c>
      <c r="N14" s="4" t="s">
        <v>82</v>
      </c>
      <c r="O14" s="4" t="s">
        <v>74</v>
      </c>
      <c r="P14" s="4" t="s">
        <v>33</v>
      </c>
      <c r="Q14" s="4">
        <v>0</v>
      </c>
      <c r="R14" s="8">
        <v>44603</v>
      </c>
      <c r="S14" s="6">
        <v>44619</v>
      </c>
      <c r="T14" s="4" t="s">
        <v>34</v>
      </c>
      <c r="U14" s="4">
        <v>456</v>
      </c>
      <c r="V14" s="4">
        <v>0</v>
      </c>
      <c r="W14" s="4">
        <v>0</v>
      </c>
      <c r="X14" s="4" t="s">
        <v>83</v>
      </c>
      <c r="Y14" s="4" t="s">
        <v>36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85</v>
      </c>
      <c r="E15" s="4" t="s">
        <v>86</v>
      </c>
      <c r="F15" s="6">
        <v>44603</v>
      </c>
      <c r="G15" s="6">
        <v>44604</v>
      </c>
      <c r="H15" s="4">
        <v>1</v>
      </c>
      <c r="I15" s="4">
        <v>1</v>
      </c>
      <c r="J15" s="4">
        <v>1</v>
      </c>
      <c r="K15" s="4" t="s">
        <v>30</v>
      </c>
      <c r="L15" s="4">
        <v>140</v>
      </c>
      <c r="M15" s="4">
        <v>140</v>
      </c>
      <c r="N15" s="4" t="s">
        <v>87</v>
      </c>
      <c r="O15" s="4" t="s">
        <v>74</v>
      </c>
      <c r="P15" s="4" t="s">
        <v>33</v>
      </c>
      <c r="Q15" s="4">
        <v>0</v>
      </c>
      <c r="R15" s="8">
        <v>44603</v>
      </c>
      <c r="S15" s="6">
        <v>44619</v>
      </c>
      <c r="T15" s="4" t="s">
        <v>34</v>
      </c>
      <c r="U15" s="4">
        <v>140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88</v>
      </c>
      <c r="B16" s="4" t="s">
        <v>26</v>
      </c>
      <c r="C16" s="4" t="s">
        <v>27</v>
      </c>
      <c r="D16" s="4" t="s">
        <v>65</v>
      </c>
      <c r="E16" s="4" t="s">
        <v>89</v>
      </c>
      <c r="F16" s="6">
        <v>44603</v>
      </c>
      <c r="G16" s="6">
        <v>44604</v>
      </c>
      <c r="H16" s="4">
        <v>1</v>
      </c>
      <c r="I16" s="4">
        <v>1</v>
      </c>
      <c r="J16" s="4">
        <v>1</v>
      </c>
      <c r="K16" s="4" t="s">
        <v>30</v>
      </c>
      <c r="L16" s="4">
        <v>423.26</v>
      </c>
      <c r="M16" s="4">
        <v>423.26</v>
      </c>
      <c r="N16" s="4" t="s">
        <v>90</v>
      </c>
      <c r="O16" s="4" t="s">
        <v>74</v>
      </c>
      <c r="P16" s="4" t="s">
        <v>33</v>
      </c>
      <c r="Q16" s="4">
        <v>0</v>
      </c>
      <c r="R16" s="8">
        <v>44603</v>
      </c>
      <c r="S16" s="6">
        <v>44619</v>
      </c>
      <c r="T16" s="4" t="s">
        <v>34</v>
      </c>
      <c r="U16" s="4">
        <v>423.26</v>
      </c>
      <c r="V16" s="4">
        <v>0</v>
      </c>
      <c r="W16" s="4">
        <v>0</v>
      </c>
      <c r="X16" s="4" t="s">
        <v>91</v>
      </c>
      <c r="Y16" s="4" t="s">
        <v>92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94</v>
      </c>
      <c r="E17" s="4" t="s">
        <v>95</v>
      </c>
      <c r="F17" s="6">
        <v>44603</v>
      </c>
      <c r="G17" s="6">
        <v>44604</v>
      </c>
      <c r="H17" s="4">
        <v>1</v>
      </c>
      <c r="I17" s="4">
        <v>1</v>
      </c>
      <c r="J17" s="4">
        <v>1</v>
      </c>
      <c r="K17" s="4" t="s">
        <v>30</v>
      </c>
      <c r="L17" s="4">
        <v>398.95</v>
      </c>
      <c r="M17" s="4">
        <v>398.95</v>
      </c>
      <c r="N17" s="4" t="s">
        <v>96</v>
      </c>
      <c r="O17" s="4" t="s">
        <v>74</v>
      </c>
      <c r="P17" s="4" t="s">
        <v>33</v>
      </c>
      <c r="Q17" s="4">
        <v>0</v>
      </c>
      <c r="R17" s="8">
        <v>44603</v>
      </c>
      <c r="S17" s="6">
        <v>44619</v>
      </c>
      <c r="T17" s="4" t="s">
        <v>34</v>
      </c>
      <c r="U17" s="4">
        <v>398.95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44603</v>
      </c>
      <c r="G18" s="6">
        <v>44604</v>
      </c>
      <c r="H18" s="4">
        <v>1</v>
      </c>
      <c r="I18" s="4">
        <v>1</v>
      </c>
      <c r="J18" s="4">
        <v>1</v>
      </c>
      <c r="K18" s="4" t="s">
        <v>30</v>
      </c>
      <c r="L18" s="4">
        <v>288</v>
      </c>
      <c r="M18" s="4">
        <v>288</v>
      </c>
      <c r="N18" s="4" t="s">
        <v>100</v>
      </c>
      <c r="O18" s="4" t="s">
        <v>74</v>
      </c>
      <c r="P18" s="4" t="s">
        <v>33</v>
      </c>
      <c r="Q18" s="4">
        <v>0</v>
      </c>
      <c r="R18" s="8">
        <v>44603</v>
      </c>
      <c r="S18" s="6">
        <v>44619</v>
      </c>
      <c r="T18" s="4" t="s">
        <v>34</v>
      </c>
      <c r="U18" s="4">
        <v>288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97</v>
      </c>
      <c r="B19" s="4" t="s">
        <v>26</v>
      </c>
      <c r="C19" s="4" t="s">
        <v>47</v>
      </c>
      <c r="D19" s="4" t="s">
        <v>98</v>
      </c>
      <c r="E19" s="4" t="s">
        <v>99</v>
      </c>
      <c r="F19" s="6">
        <v>44603</v>
      </c>
      <c r="G19" s="6">
        <v>44604</v>
      </c>
      <c r="H19" s="4">
        <v>1</v>
      </c>
      <c r="I19" s="4">
        <v>1</v>
      </c>
      <c r="J19" s="4">
        <v>1</v>
      </c>
      <c r="K19" s="4" t="s">
        <v>30</v>
      </c>
      <c r="L19" s="4">
        <v>-288</v>
      </c>
      <c r="M19" s="4">
        <v>-288</v>
      </c>
      <c r="N19" s="4" t="s">
        <v>100</v>
      </c>
      <c r="O19" s="4" t="s">
        <v>74</v>
      </c>
      <c r="P19" s="4" t="s">
        <v>33</v>
      </c>
      <c r="Q19" s="4">
        <v>0</v>
      </c>
      <c r="R19" s="8">
        <v>44603</v>
      </c>
      <c r="S19" s="6">
        <v>44619</v>
      </c>
      <c r="T19" s="4" t="s">
        <v>34</v>
      </c>
      <c r="U19" s="4">
        <v>-288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101</v>
      </c>
      <c r="B20" s="4" t="s">
        <v>26</v>
      </c>
      <c r="C20" s="4" t="s">
        <v>27</v>
      </c>
      <c r="D20" s="4" t="s">
        <v>71</v>
      </c>
      <c r="E20" s="4" t="s">
        <v>72</v>
      </c>
      <c r="F20" s="6">
        <v>44604</v>
      </c>
      <c r="G20" s="6">
        <v>44605</v>
      </c>
      <c r="H20" s="4">
        <v>1</v>
      </c>
      <c r="I20" s="4">
        <v>1</v>
      </c>
      <c r="J20" s="4">
        <v>1</v>
      </c>
      <c r="K20" s="4" t="s">
        <v>30</v>
      </c>
      <c r="L20" s="4">
        <v>539</v>
      </c>
      <c r="M20" s="4">
        <v>539</v>
      </c>
      <c r="N20" s="4" t="s">
        <v>102</v>
      </c>
      <c r="O20" s="4" t="s">
        <v>103</v>
      </c>
      <c r="P20" s="4" t="s">
        <v>33</v>
      </c>
      <c r="Q20" s="4">
        <v>0</v>
      </c>
      <c r="R20" s="8">
        <v>44600</v>
      </c>
      <c r="S20" s="6">
        <v>44620</v>
      </c>
      <c r="T20" s="4" t="s">
        <v>34</v>
      </c>
      <c r="U20" s="4">
        <v>539</v>
      </c>
      <c r="V20" s="4">
        <v>0</v>
      </c>
      <c r="W20" s="4">
        <v>0</v>
      </c>
      <c r="X20" s="4" t="s">
        <v>104</v>
      </c>
      <c r="Y20" s="4" t="s">
        <v>36</v>
      </c>
    </row>
    <row r="21" s="4" customFormat="1" spans="1:25">
      <c r="A21" s="4" t="s">
        <v>105</v>
      </c>
      <c r="B21" s="4" t="s">
        <v>26</v>
      </c>
      <c r="C21" s="4" t="s">
        <v>27</v>
      </c>
      <c r="D21" s="4" t="s">
        <v>106</v>
      </c>
      <c r="E21" s="4" t="s">
        <v>107</v>
      </c>
      <c r="F21" s="6">
        <v>44604</v>
      </c>
      <c r="G21" s="6">
        <v>44605</v>
      </c>
      <c r="H21" s="4">
        <v>1</v>
      </c>
      <c r="I21" s="4">
        <v>1</v>
      </c>
      <c r="J21" s="4">
        <v>1</v>
      </c>
      <c r="K21" s="4" t="s">
        <v>30</v>
      </c>
      <c r="L21" s="4">
        <v>208</v>
      </c>
      <c r="M21" s="4">
        <v>208</v>
      </c>
      <c r="N21" s="4" t="s">
        <v>108</v>
      </c>
      <c r="O21" s="4" t="s">
        <v>103</v>
      </c>
      <c r="P21" s="4" t="s">
        <v>33</v>
      </c>
      <c r="Q21" s="4">
        <v>0</v>
      </c>
      <c r="R21" s="8">
        <v>44603</v>
      </c>
      <c r="S21" s="6">
        <v>44620</v>
      </c>
      <c r="T21" s="4" t="s">
        <v>34</v>
      </c>
      <c r="U21" s="4">
        <v>208</v>
      </c>
      <c r="V21" s="4">
        <v>0</v>
      </c>
      <c r="W21" s="4">
        <v>0</v>
      </c>
      <c r="X21" s="4" t="s">
        <v>109</v>
      </c>
      <c r="Y21" s="4" t="s">
        <v>36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85</v>
      </c>
      <c r="E22" s="4" t="s">
        <v>86</v>
      </c>
      <c r="F22" s="6">
        <v>44604</v>
      </c>
      <c r="G22" s="6">
        <v>44605</v>
      </c>
      <c r="H22" s="4">
        <v>1</v>
      </c>
      <c r="I22" s="4">
        <v>1</v>
      </c>
      <c r="J22" s="4">
        <v>1</v>
      </c>
      <c r="K22" s="4" t="s">
        <v>30</v>
      </c>
      <c r="L22" s="4">
        <v>140</v>
      </c>
      <c r="M22" s="4">
        <v>140</v>
      </c>
      <c r="N22" s="4" t="s">
        <v>87</v>
      </c>
      <c r="O22" s="4" t="s">
        <v>103</v>
      </c>
      <c r="P22" s="4" t="s">
        <v>33</v>
      </c>
      <c r="Q22" s="4">
        <v>0</v>
      </c>
      <c r="R22" s="8">
        <v>44604</v>
      </c>
      <c r="S22" s="6">
        <v>44620</v>
      </c>
      <c r="T22" s="4" t="s">
        <v>34</v>
      </c>
      <c r="U22" s="4">
        <v>140</v>
      </c>
      <c r="V22" s="4">
        <v>0</v>
      </c>
      <c r="W22" s="4">
        <v>0</v>
      </c>
      <c r="X22" s="4" t="s">
        <v>111</v>
      </c>
      <c r="Y22" s="4" t="s">
        <v>112</v>
      </c>
    </row>
    <row r="23" s="4" customFormat="1" spans="1:25">
      <c r="A23" s="4" t="s">
        <v>113</v>
      </c>
      <c r="B23" s="4" t="s">
        <v>26</v>
      </c>
      <c r="C23" s="4" t="s">
        <v>27</v>
      </c>
      <c r="D23" s="4" t="s">
        <v>114</v>
      </c>
      <c r="E23" s="4" t="s">
        <v>115</v>
      </c>
      <c r="F23" s="6">
        <v>44604</v>
      </c>
      <c r="G23" s="6">
        <v>44605</v>
      </c>
      <c r="H23" s="4">
        <v>1</v>
      </c>
      <c r="I23" s="4">
        <v>1</v>
      </c>
      <c r="J23" s="4">
        <v>1</v>
      </c>
      <c r="K23" s="4" t="s">
        <v>30</v>
      </c>
      <c r="L23" s="4">
        <v>1029.19</v>
      </c>
      <c r="M23" s="4">
        <v>1029.19</v>
      </c>
      <c r="N23" s="4" t="s">
        <v>116</v>
      </c>
      <c r="O23" s="4" t="s">
        <v>103</v>
      </c>
      <c r="P23" s="4" t="s">
        <v>33</v>
      </c>
      <c r="Q23" s="4">
        <v>0</v>
      </c>
      <c r="R23" s="8">
        <v>44604</v>
      </c>
      <c r="S23" s="6">
        <v>44620</v>
      </c>
      <c r="T23" s="4" t="s">
        <v>34</v>
      </c>
      <c r="U23" s="4">
        <v>1029.19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117</v>
      </c>
      <c r="B24" s="4" t="s">
        <v>26</v>
      </c>
      <c r="C24" s="4" t="s">
        <v>27</v>
      </c>
      <c r="D24" s="4" t="s">
        <v>118</v>
      </c>
      <c r="E24" s="4" t="s">
        <v>119</v>
      </c>
      <c r="F24" s="6">
        <v>44604</v>
      </c>
      <c r="G24" s="6">
        <v>44605</v>
      </c>
      <c r="H24" s="4">
        <v>1</v>
      </c>
      <c r="I24" s="4">
        <v>1</v>
      </c>
      <c r="J24" s="4">
        <v>1</v>
      </c>
      <c r="K24" s="4" t="s">
        <v>30</v>
      </c>
      <c r="L24" s="4">
        <v>349.46</v>
      </c>
      <c r="M24" s="4">
        <v>349.46</v>
      </c>
      <c r="N24" s="4" t="s">
        <v>120</v>
      </c>
      <c r="O24" s="4" t="s">
        <v>103</v>
      </c>
      <c r="P24" s="4" t="s">
        <v>33</v>
      </c>
      <c r="Q24" s="4">
        <v>0</v>
      </c>
      <c r="R24" s="8">
        <v>44604</v>
      </c>
      <c r="S24" s="6">
        <v>44620</v>
      </c>
      <c r="T24" s="4" t="s">
        <v>34</v>
      </c>
      <c r="U24" s="4">
        <v>349.46</v>
      </c>
      <c r="V24" s="4">
        <v>0</v>
      </c>
      <c r="W24" s="4">
        <v>0</v>
      </c>
      <c r="X24" s="4" t="s">
        <v>121</v>
      </c>
      <c r="Y24" s="4" t="s">
        <v>36</v>
      </c>
    </row>
    <row r="25" s="4" customFormat="1" spans="1:25">
      <c r="A25" s="4" t="s">
        <v>122</v>
      </c>
      <c r="B25" s="4" t="s">
        <v>26</v>
      </c>
      <c r="C25" s="4" t="s">
        <v>27</v>
      </c>
      <c r="D25" s="4" t="s">
        <v>123</v>
      </c>
      <c r="E25" s="4" t="s">
        <v>124</v>
      </c>
      <c r="F25" s="6">
        <v>44604</v>
      </c>
      <c r="G25" s="6">
        <v>44605</v>
      </c>
      <c r="H25" s="4">
        <v>1</v>
      </c>
      <c r="I25" s="4">
        <v>1</v>
      </c>
      <c r="J25" s="4">
        <v>1</v>
      </c>
      <c r="K25" s="4" t="s">
        <v>30</v>
      </c>
      <c r="L25" s="4">
        <v>239</v>
      </c>
      <c r="M25" s="4">
        <v>239</v>
      </c>
      <c r="N25" s="4" t="s">
        <v>125</v>
      </c>
      <c r="O25" s="4" t="s">
        <v>103</v>
      </c>
      <c r="P25" s="4" t="s">
        <v>33</v>
      </c>
      <c r="Q25" s="4">
        <v>0</v>
      </c>
      <c r="R25" s="8">
        <v>44604</v>
      </c>
      <c r="S25" s="6">
        <v>44620</v>
      </c>
      <c r="T25" s="4" t="s">
        <v>34</v>
      </c>
      <c r="U25" s="4">
        <v>239</v>
      </c>
      <c r="V25" s="4">
        <v>0</v>
      </c>
      <c r="W25" s="4">
        <v>0</v>
      </c>
      <c r="X25" s="4" t="s">
        <v>126</v>
      </c>
      <c r="Y2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1"/>
  <sheetViews>
    <sheetView tabSelected="1" workbookViewId="0">
      <selection activeCell="A27" sqref="A27:F3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0" width="9" style="4"/>
    <col min="11" max="11" width="55.25" style="4" customWidth="1"/>
    <col min="12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127</v>
      </c>
    </row>
    <row r="2" s="4" customFormat="1" spans="1:9">
      <c r="A2" s="5">
        <v>17298040879</v>
      </c>
      <c r="B2" s="6">
        <v>44600</v>
      </c>
      <c r="C2" s="6">
        <v>44603</v>
      </c>
      <c r="D2" s="4">
        <v>572.67</v>
      </c>
      <c r="E2" s="4" t="str">
        <f>VLOOKUP(A2,HOP!A:L,12,0)</f>
        <v>572.67</v>
      </c>
      <c r="F2" s="4" t="str">
        <f>VLOOKUP(A2,HOP!A:C,3,0)</f>
        <v>2414051</v>
      </c>
      <c r="G2" s="4">
        <f>D2-E2</f>
        <v>0</v>
      </c>
      <c r="H2" s="4" t="str">
        <f>$H$1&amp;F2</f>
        <v>，2414051</v>
      </c>
      <c r="I2" s="4" t="str">
        <f>VLOOKUP(A2,HOP!A:T,20,0)</f>
        <v>直连</v>
      </c>
    </row>
    <row r="3" s="4" customFormat="1" ht="153" hidden="1" customHeight="1" spans="1:11">
      <c r="A3" s="5">
        <v>17305027864</v>
      </c>
      <c r="B3" s="6">
        <v>44600</v>
      </c>
      <c r="C3" s="6">
        <v>44603</v>
      </c>
      <c r="D3" s="4">
        <v>1022.55</v>
      </c>
      <c r="E3" s="4">
        <v>1203</v>
      </c>
      <c r="F3" s="9" t="s">
        <v>128</v>
      </c>
      <c r="G3" s="4">
        <f t="shared" ref="G3:G22" si="0">D3-E3</f>
        <v>-180.45</v>
      </c>
      <c r="H3" s="4" t="str">
        <f t="shared" ref="H3:H22" si="1">$H$1&amp;F3</f>
        <v>，202202072316230020</v>
      </c>
      <c r="I3" s="4" t="e">
        <f>VLOOKUP(A3,HOP!A:T,20,0)</f>
        <v>#N/A</v>
      </c>
      <c r="J3" s="4">
        <v>2.7</v>
      </c>
      <c r="K3" s="7" t="s">
        <v>129</v>
      </c>
    </row>
    <row r="4" s="4" customFormat="1" hidden="1" spans="1:9">
      <c r="A4" s="5">
        <v>17310522229</v>
      </c>
      <c r="B4" s="6">
        <v>44601</v>
      </c>
      <c r="C4" s="6">
        <v>44603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spans="1:9">
      <c r="A5" s="5">
        <v>17319437806</v>
      </c>
      <c r="B5" s="6">
        <v>44602</v>
      </c>
      <c r="C5" s="6">
        <v>44603</v>
      </c>
      <c r="D5" s="4">
        <v>410</v>
      </c>
      <c r="E5" s="4" t="str">
        <f>VLOOKUP(A5,HOP!A:L,12,0)</f>
        <v>410.00</v>
      </c>
      <c r="F5" s="4" t="str">
        <f>VLOOKUP(A5,HOP!A:C,3,0)</f>
        <v>2415880</v>
      </c>
      <c r="G5" s="4">
        <f t="shared" si="0"/>
        <v>0</v>
      </c>
      <c r="H5" s="4" t="str">
        <f t="shared" si="1"/>
        <v>，2415880</v>
      </c>
      <c r="I5" s="4" t="str">
        <f>VLOOKUP(A5,HOP!A:T,20,0)</f>
        <v>直采</v>
      </c>
    </row>
    <row r="6" s="4" customFormat="1" hidden="1" spans="1:9">
      <c r="A6" s="5">
        <v>17325705121</v>
      </c>
      <c r="B6" s="6">
        <v>44602</v>
      </c>
      <c r="C6" s="6">
        <v>44603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spans="1:9">
      <c r="A7" s="5">
        <v>17326541835</v>
      </c>
      <c r="B7" s="6">
        <v>44602</v>
      </c>
      <c r="C7" s="6">
        <v>44603</v>
      </c>
      <c r="D7" s="4">
        <v>151.5</v>
      </c>
      <c r="E7" s="4" t="str">
        <f>VLOOKUP(A7,HOP!A:L,12,0)</f>
        <v>151.50</v>
      </c>
      <c r="F7" s="4" t="str">
        <f>VLOOKUP(A7,HOP!A:C,3,0)</f>
        <v>2416598</v>
      </c>
      <c r="G7" s="4">
        <f t="shared" si="0"/>
        <v>0</v>
      </c>
      <c r="H7" s="4" t="str">
        <f t="shared" si="1"/>
        <v>，2416598</v>
      </c>
      <c r="I7" s="4" t="str">
        <f>VLOOKUP(A7,HOP!A:T,20,0)</f>
        <v>直连</v>
      </c>
    </row>
    <row r="8" s="4" customFormat="1" spans="1:9">
      <c r="A8" s="5">
        <v>17327596220</v>
      </c>
      <c r="B8" s="6">
        <v>44602</v>
      </c>
      <c r="C8" s="6">
        <v>44603</v>
      </c>
      <c r="D8" s="4">
        <v>360.22</v>
      </c>
      <c r="E8" s="4" t="str">
        <f>VLOOKUP(A8,HOP!A:L,12,0)</f>
        <v>360.22</v>
      </c>
      <c r="F8" s="4" t="str">
        <f>VLOOKUP(A8,HOP!A:C,3,0)</f>
        <v>2416889</v>
      </c>
      <c r="G8" s="4">
        <f t="shared" si="0"/>
        <v>0</v>
      </c>
      <c r="H8" s="4" t="str">
        <f t="shared" si="1"/>
        <v>，2416889</v>
      </c>
      <c r="I8" s="4" t="str">
        <f>VLOOKUP(A8,HOP!A:T,20,0)</f>
        <v>直采</v>
      </c>
    </row>
    <row r="9" s="4" customFormat="1" spans="1:9">
      <c r="A9" s="5">
        <v>17318302719</v>
      </c>
      <c r="B9" s="6">
        <v>44603</v>
      </c>
      <c r="C9" s="6">
        <v>44604</v>
      </c>
      <c r="D9" s="4">
        <v>539</v>
      </c>
      <c r="E9" s="4" t="str">
        <f>VLOOKUP(A9,HOP!A:L,12,0)</f>
        <v>539.00</v>
      </c>
      <c r="F9" s="4" t="str">
        <f>VLOOKUP(A9,HOP!A:C,3,0)</f>
        <v>2415665</v>
      </c>
      <c r="G9" s="4">
        <f t="shared" si="0"/>
        <v>0</v>
      </c>
      <c r="H9" s="4" t="str">
        <f t="shared" si="1"/>
        <v>，2415665</v>
      </c>
      <c r="I9" s="4" t="str">
        <f>VLOOKUP(A9,HOP!A:T,20,0)</f>
        <v>直采</v>
      </c>
    </row>
    <row r="10" s="4" customFormat="1" spans="1:9">
      <c r="A10" s="5">
        <v>17318392983</v>
      </c>
      <c r="B10" s="6">
        <v>44603</v>
      </c>
      <c r="C10" s="6">
        <v>44604</v>
      </c>
      <c r="D10" s="4">
        <v>539</v>
      </c>
      <c r="E10" s="4" t="str">
        <f>VLOOKUP(A10,HOP!A:L,12,0)</f>
        <v>539.00</v>
      </c>
      <c r="F10" s="4" t="str">
        <f>VLOOKUP(A10,HOP!A:C,3,0)</f>
        <v>2415675</v>
      </c>
      <c r="G10" s="4">
        <f t="shared" si="0"/>
        <v>0</v>
      </c>
      <c r="H10" s="4" t="str">
        <f t="shared" si="1"/>
        <v>，2415675</v>
      </c>
      <c r="I10" s="4" t="str">
        <f>VLOOKUP(A10,HOP!A:T,20,0)</f>
        <v>直采</v>
      </c>
    </row>
    <row r="11" s="4" customFormat="1" spans="1:9">
      <c r="A11" s="5">
        <v>17326482411</v>
      </c>
      <c r="B11" s="6">
        <v>44603</v>
      </c>
      <c r="C11" s="6">
        <v>44604</v>
      </c>
      <c r="D11" s="4">
        <v>168.67</v>
      </c>
      <c r="E11" s="4" t="str">
        <f>VLOOKUP(A11,HOP!A:L,12,0)</f>
        <v>168.67</v>
      </c>
      <c r="F11" s="4" t="str">
        <f>VLOOKUP(A11,HOP!A:C,3,0)</f>
        <v>2416579</v>
      </c>
      <c r="G11" s="4">
        <f t="shared" si="0"/>
        <v>0</v>
      </c>
      <c r="H11" s="4" t="str">
        <f t="shared" si="1"/>
        <v>，2416579</v>
      </c>
      <c r="I11" s="4" t="str">
        <f>VLOOKUP(A11,HOP!A:T,20,0)</f>
        <v>直连</v>
      </c>
    </row>
    <row r="12" s="4" customFormat="1" spans="1:9">
      <c r="A12" s="5">
        <v>17335660410</v>
      </c>
      <c r="B12" s="6">
        <v>44603</v>
      </c>
      <c r="C12" s="6">
        <v>44604</v>
      </c>
      <c r="D12" s="4">
        <v>456</v>
      </c>
      <c r="E12" s="4" t="str">
        <f>VLOOKUP(A12,HOP!A:L,12,0)</f>
        <v>456.00</v>
      </c>
      <c r="F12" s="4" t="str">
        <f>VLOOKUP(A12,HOP!A:C,3,0)</f>
        <v>2417751</v>
      </c>
      <c r="G12" s="4">
        <f t="shared" si="0"/>
        <v>0</v>
      </c>
      <c r="H12" s="4" t="str">
        <f t="shared" si="1"/>
        <v>，2417751</v>
      </c>
      <c r="I12" s="4" t="str">
        <f>VLOOKUP(A12,HOP!A:T,20,0)</f>
        <v>直采</v>
      </c>
    </row>
    <row r="13" s="4" customFormat="1" spans="1:9">
      <c r="A13" s="5">
        <v>17335904281</v>
      </c>
      <c r="B13" s="6">
        <v>44603</v>
      </c>
      <c r="C13" s="6">
        <v>44604</v>
      </c>
      <c r="D13" s="4">
        <v>140</v>
      </c>
      <c r="E13" s="4" t="str">
        <f>VLOOKUP(A13,HOP!A:L,12,0)</f>
        <v>140.00</v>
      </c>
      <c r="F13" s="4" t="str">
        <f>VLOOKUP(A13,HOP!A:C,3,0)</f>
        <v>2417784</v>
      </c>
      <c r="G13" s="4">
        <f t="shared" si="0"/>
        <v>0</v>
      </c>
      <c r="H13" s="4" t="str">
        <f t="shared" si="1"/>
        <v>，2417784</v>
      </c>
      <c r="I13" s="4" t="str">
        <f>VLOOKUP(A13,HOP!A:T,20,0)</f>
        <v>直采</v>
      </c>
    </row>
    <row r="14" s="4" customFormat="1" spans="1:9">
      <c r="A14" s="5">
        <v>17336062556</v>
      </c>
      <c r="B14" s="6">
        <v>44603</v>
      </c>
      <c r="C14" s="6">
        <v>44604</v>
      </c>
      <c r="D14" s="4">
        <v>423.26</v>
      </c>
      <c r="E14" s="4" t="str">
        <f>VLOOKUP(A14,HOP!A:L,12,0)</f>
        <v>423.26</v>
      </c>
      <c r="F14" s="4" t="str">
        <f>VLOOKUP(A14,HOP!A:C,3,0)</f>
        <v>2417806</v>
      </c>
      <c r="G14" s="4">
        <f t="shared" si="0"/>
        <v>0</v>
      </c>
      <c r="H14" s="4" t="str">
        <f t="shared" si="1"/>
        <v>，2417806</v>
      </c>
      <c r="I14" s="4" t="str">
        <f>VLOOKUP(A14,HOP!A:T,20,0)</f>
        <v>直采</v>
      </c>
    </row>
    <row r="15" s="4" customFormat="1" spans="1:9">
      <c r="A15" s="5">
        <v>17336722839</v>
      </c>
      <c r="B15" s="6">
        <v>44603</v>
      </c>
      <c r="C15" s="6">
        <v>44604</v>
      </c>
      <c r="D15" s="4">
        <v>398.95</v>
      </c>
      <c r="E15" s="4" t="str">
        <f>VLOOKUP(A15,HOP!A:L,12,0)</f>
        <v>398.95</v>
      </c>
      <c r="F15" s="4" t="str">
        <f>VLOOKUP(A15,HOP!A:C,3,0)</f>
        <v>2417903</v>
      </c>
      <c r="G15" s="4">
        <f t="shared" si="0"/>
        <v>0</v>
      </c>
      <c r="H15" s="4" t="str">
        <f t="shared" si="1"/>
        <v>，2417903</v>
      </c>
      <c r="I15" s="4" t="str">
        <f>VLOOKUP(A15,HOP!A:T,20,0)</f>
        <v>直连</v>
      </c>
    </row>
    <row r="16" s="4" customFormat="1" hidden="1" spans="1:9">
      <c r="A16" s="5">
        <v>17337203457</v>
      </c>
      <c r="B16" s="6">
        <v>44603</v>
      </c>
      <c r="C16" s="6">
        <v>44604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VLOOKUP(A16,HOP!A:T,20,0)</f>
        <v>#N/A</v>
      </c>
    </row>
    <row r="17" s="4" customFormat="1" spans="1:9">
      <c r="A17" s="5">
        <v>17309913084</v>
      </c>
      <c r="B17" s="6">
        <v>44604</v>
      </c>
      <c r="C17" s="6">
        <v>44605</v>
      </c>
      <c r="D17" s="4">
        <v>539</v>
      </c>
      <c r="E17" s="4" t="str">
        <f>VLOOKUP(A17,HOP!A:L,12,0)</f>
        <v>539.00</v>
      </c>
      <c r="F17" s="4" t="str">
        <f>VLOOKUP(A17,HOP!A:C,3,0)</f>
        <v>2414777</v>
      </c>
      <c r="G17" s="4">
        <f t="shared" si="0"/>
        <v>0</v>
      </c>
      <c r="H17" s="4" t="str">
        <f t="shared" si="1"/>
        <v>，2414777</v>
      </c>
      <c r="I17" s="4" t="str">
        <f>VLOOKUP(A17,HOP!A:T,20,0)</f>
        <v>直采</v>
      </c>
    </row>
    <row r="18" s="4" customFormat="1" spans="1:9">
      <c r="A18" s="5">
        <v>17336284571</v>
      </c>
      <c r="B18" s="6">
        <v>44604</v>
      </c>
      <c r="C18" s="6">
        <v>44605</v>
      </c>
      <c r="D18" s="4">
        <v>208</v>
      </c>
      <c r="E18" s="4" t="str">
        <f>VLOOKUP(A18,HOP!A:L,12,0)</f>
        <v>208.00</v>
      </c>
      <c r="F18" s="4" t="str">
        <f>VLOOKUP(A18,HOP!A:C,3,0)</f>
        <v>2417841</v>
      </c>
      <c r="G18" s="4">
        <f t="shared" si="0"/>
        <v>0</v>
      </c>
      <c r="H18" s="4" t="str">
        <f t="shared" si="1"/>
        <v>，2417841</v>
      </c>
      <c r="I18" s="4" t="str">
        <f>VLOOKUP(A18,HOP!A:T,20,0)</f>
        <v>直采</v>
      </c>
    </row>
    <row r="19" s="4" customFormat="1" spans="1:9">
      <c r="A19" s="5">
        <v>17342923181</v>
      </c>
      <c r="B19" s="6">
        <v>44604</v>
      </c>
      <c r="C19" s="6">
        <v>44605</v>
      </c>
      <c r="D19" s="4">
        <v>140</v>
      </c>
      <c r="E19" s="4" t="str">
        <f>VLOOKUP(A19,HOP!A:L,12,0)</f>
        <v>140.00</v>
      </c>
      <c r="F19" s="4" t="str">
        <f>VLOOKUP(A19,HOP!A:C,3,0)</f>
        <v>2418232</v>
      </c>
      <c r="G19" s="4">
        <f t="shared" si="0"/>
        <v>0</v>
      </c>
      <c r="H19" s="4" t="str">
        <f t="shared" si="1"/>
        <v>，2418232</v>
      </c>
      <c r="I19" s="4" t="str">
        <f>VLOOKUP(A19,HOP!A:T,20,0)</f>
        <v>直采</v>
      </c>
    </row>
    <row r="20" s="4" customFormat="1" spans="1:9">
      <c r="A20" s="5">
        <v>17343366759</v>
      </c>
      <c r="B20" s="6">
        <v>44604</v>
      </c>
      <c r="C20" s="6">
        <v>44605</v>
      </c>
      <c r="D20" s="4">
        <v>1029.19</v>
      </c>
      <c r="E20" s="4" t="str">
        <f>VLOOKUP(A20,HOP!A:L,12,0)</f>
        <v>1029.19</v>
      </c>
      <c r="F20" s="4" t="str">
        <f>VLOOKUP(A20,HOP!A:C,3,0)</f>
        <v>2418265</v>
      </c>
      <c r="G20" s="4">
        <f t="shared" si="0"/>
        <v>0</v>
      </c>
      <c r="H20" s="4" t="str">
        <f t="shared" si="1"/>
        <v>，2418265</v>
      </c>
      <c r="I20" s="4" t="str">
        <f>VLOOKUP(A20,HOP!A:T,20,0)</f>
        <v>直连</v>
      </c>
    </row>
    <row r="21" s="4" customFormat="1" spans="1:9">
      <c r="A21" s="5">
        <v>17345057584</v>
      </c>
      <c r="B21" s="6">
        <v>44604</v>
      </c>
      <c r="C21" s="6">
        <v>44605</v>
      </c>
      <c r="D21" s="4">
        <v>349.46</v>
      </c>
      <c r="E21" s="4" t="str">
        <f>VLOOKUP(A21,HOP!A:L,12,0)</f>
        <v>349.46</v>
      </c>
      <c r="F21" s="4" t="str">
        <f>VLOOKUP(A21,HOP!A:C,3,0)</f>
        <v>2418434</v>
      </c>
      <c r="G21" s="4">
        <f t="shared" si="0"/>
        <v>0</v>
      </c>
      <c r="H21" s="4" t="str">
        <f t="shared" si="1"/>
        <v>，2418434</v>
      </c>
      <c r="I21" s="4" t="str">
        <f>VLOOKUP(A21,HOP!A:T,20,0)</f>
        <v>直连</v>
      </c>
    </row>
    <row r="22" s="4" customFormat="1" spans="1:9">
      <c r="A22" s="5">
        <v>17345599645</v>
      </c>
      <c r="B22" s="6">
        <v>44604</v>
      </c>
      <c r="C22" s="6">
        <v>44605</v>
      </c>
      <c r="D22" s="4">
        <v>239</v>
      </c>
      <c r="E22" s="4" t="str">
        <f>VLOOKUP(A22,HOP!A:L,12,0)</f>
        <v>239.00</v>
      </c>
      <c r="F22" s="4" t="str">
        <f>VLOOKUP(A22,HOP!A:C,3,0)</f>
        <v>2418489</v>
      </c>
      <c r="G22" s="4">
        <f t="shared" si="0"/>
        <v>0</v>
      </c>
      <c r="H22" s="4" t="str">
        <f t="shared" si="1"/>
        <v>，2418489</v>
      </c>
      <c r="I22" s="4" t="str">
        <f>VLOOKUP(A22,HOP!A:T,20,0)</f>
        <v>直采</v>
      </c>
    </row>
    <row r="24" spans="4:4">
      <c r="D24" s="4">
        <f>SUM(D2:D23)</f>
        <v>7686.47</v>
      </c>
    </row>
    <row r="27" spans="1:6">
      <c r="A27" s="4" t="s">
        <v>130</v>
      </c>
      <c r="E27" s="4">
        <v>3993.48</v>
      </c>
      <c r="F27" s="4">
        <v>4933.1</v>
      </c>
    </row>
    <row r="28" spans="1:6">
      <c r="A28" s="4" t="s">
        <v>131</v>
      </c>
      <c r="E28" s="4">
        <v>2670.44</v>
      </c>
      <c r="F28" s="4">
        <v>3298.76</v>
      </c>
    </row>
    <row r="29" spans="1:6">
      <c r="A29" s="4" t="s">
        <v>132</v>
      </c>
      <c r="E29" s="4">
        <v>1022.55</v>
      </c>
      <c r="F29" s="4">
        <v>1263.14</v>
      </c>
    </row>
    <row r="30" spans="1:6">
      <c r="A30" s="4" t="s">
        <v>133</v>
      </c>
      <c r="E30" s="4">
        <f>SUBTOTAL(9,E27:E29)</f>
        <v>7686.47</v>
      </c>
      <c r="F30" s="4">
        <f>SUBTOTAL(9,F27:F29)</f>
        <v>9495</v>
      </c>
    </row>
    <row r="31" spans="1:1">
      <c r="A31" s="4" t="s">
        <v>134</v>
      </c>
    </row>
  </sheetData>
  <autoFilter ref="A1:XFD31">
    <filterColumn colId="3">
      <filters blank="1">
        <filter val="410"/>
        <filter val="398.95"/>
        <filter val="456"/>
        <filter val="7686.47"/>
        <filter val="360.22"/>
        <filter val="151.5"/>
        <filter val="423.26"/>
        <filter val="168.67"/>
        <filter val="572.67"/>
        <filter val="239"/>
        <filter val="539"/>
        <filter val="140"/>
        <filter val="1022.55"/>
        <filter val="349.46"/>
        <filter val="208"/>
        <filter val="1029.19"/>
      </filters>
    </filterColumn>
    <filterColumn colId="8">
      <filters blank="1"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C28" sqref="C2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135</v>
      </c>
      <c r="B1" s="2" t="s">
        <v>136</v>
      </c>
      <c r="C1" s="2" t="s">
        <v>137</v>
      </c>
      <c r="D1" s="2" t="s">
        <v>138</v>
      </c>
      <c r="E1" s="2" t="s">
        <v>13</v>
      </c>
      <c r="F1" s="2" t="s">
        <v>5</v>
      </c>
      <c r="G1" s="2" t="s">
        <v>6</v>
      </c>
      <c r="H1" s="2" t="s">
        <v>139</v>
      </c>
      <c r="I1" s="2" t="s">
        <v>140</v>
      </c>
      <c r="J1" s="2" t="s">
        <v>141</v>
      </c>
      <c r="K1" s="2" t="s">
        <v>142</v>
      </c>
      <c r="L1" s="2" t="s">
        <v>143</v>
      </c>
      <c r="M1" s="2" t="s">
        <v>144</v>
      </c>
      <c r="N1" s="2" t="s">
        <v>145</v>
      </c>
      <c r="O1" s="2" t="s">
        <v>146</v>
      </c>
      <c r="P1" s="2" t="s">
        <v>147</v>
      </c>
      <c r="Q1" s="2" t="s">
        <v>148</v>
      </c>
      <c r="R1" s="2" t="s">
        <v>149</v>
      </c>
      <c r="S1" s="2" t="s">
        <v>150</v>
      </c>
      <c r="T1" s="2" t="s">
        <v>151</v>
      </c>
    </row>
    <row r="2" s="1" customFormat="1" spans="1:20">
      <c r="A2" s="3">
        <v>17345599645</v>
      </c>
      <c r="B2" s="1" t="s">
        <v>152</v>
      </c>
      <c r="C2" s="1" t="s">
        <v>153</v>
      </c>
      <c r="D2" s="1" t="s">
        <v>154</v>
      </c>
      <c r="E2" s="1" t="s">
        <v>125</v>
      </c>
      <c r="F2" s="1" t="s">
        <v>152</v>
      </c>
      <c r="G2" s="1" t="s">
        <v>155</v>
      </c>
      <c r="H2" s="1" t="s">
        <v>156</v>
      </c>
      <c r="I2" s="1" t="s">
        <v>157</v>
      </c>
      <c r="J2" s="1" t="s">
        <v>158</v>
      </c>
      <c r="K2" s="1" t="s">
        <v>157</v>
      </c>
      <c r="L2" s="1" t="s">
        <v>157</v>
      </c>
      <c r="M2" s="1" t="s">
        <v>159</v>
      </c>
      <c r="N2" s="1" t="s">
        <v>159</v>
      </c>
      <c r="O2" s="1" t="s">
        <v>160</v>
      </c>
      <c r="P2" s="1" t="s">
        <v>161</v>
      </c>
      <c r="Q2" s="1" t="s">
        <v>162</v>
      </c>
      <c r="R2" s="1" t="s">
        <v>163</v>
      </c>
      <c r="S2" s="1" t="s">
        <v>164</v>
      </c>
      <c r="T2" s="1" t="s">
        <v>165</v>
      </c>
    </row>
    <row r="3" s="1" customFormat="1" spans="1:20">
      <c r="A3" s="3">
        <v>17345057584</v>
      </c>
      <c r="B3" s="1" t="s">
        <v>152</v>
      </c>
      <c r="C3" s="1" t="s">
        <v>166</v>
      </c>
      <c r="D3" s="1" t="s">
        <v>167</v>
      </c>
      <c r="E3" s="1" t="s">
        <v>120</v>
      </c>
      <c r="F3" s="1" t="s">
        <v>152</v>
      </c>
      <c r="G3" s="1" t="s">
        <v>155</v>
      </c>
      <c r="H3" s="1" t="s">
        <v>156</v>
      </c>
      <c r="I3" s="1" t="s">
        <v>168</v>
      </c>
      <c r="J3" s="1" t="s">
        <v>158</v>
      </c>
      <c r="K3" s="1" t="s">
        <v>168</v>
      </c>
      <c r="L3" s="1" t="s">
        <v>168</v>
      </c>
      <c r="M3" s="1" t="s">
        <v>159</v>
      </c>
      <c r="N3" s="1" t="s">
        <v>159</v>
      </c>
      <c r="O3" s="1" t="s">
        <v>160</v>
      </c>
      <c r="P3" s="1" t="s">
        <v>161</v>
      </c>
      <c r="Q3" s="1" t="s">
        <v>169</v>
      </c>
      <c r="R3" s="1" t="s">
        <v>163</v>
      </c>
      <c r="S3" s="1" t="s">
        <v>164</v>
      </c>
      <c r="T3" s="1" t="s">
        <v>170</v>
      </c>
    </row>
    <row r="4" s="1" customFormat="1" spans="1:20">
      <c r="A4" s="3">
        <v>17343366759</v>
      </c>
      <c r="B4" s="1" t="s">
        <v>152</v>
      </c>
      <c r="C4" s="1" t="s">
        <v>171</v>
      </c>
      <c r="D4" s="1" t="s">
        <v>172</v>
      </c>
      <c r="E4" s="1" t="s">
        <v>116</v>
      </c>
      <c r="F4" s="1" t="s">
        <v>152</v>
      </c>
      <c r="G4" s="1" t="s">
        <v>155</v>
      </c>
      <c r="H4" s="1" t="s">
        <v>156</v>
      </c>
      <c r="I4" s="1" t="s">
        <v>173</v>
      </c>
      <c r="J4" s="1" t="s">
        <v>158</v>
      </c>
      <c r="K4" s="1" t="s">
        <v>173</v>
      </c>
      <c r="L4" s="1" t="s">
        <v>173</v>
      </c>
      <c r="M4" s="1" t="s">
        <v>159</v>
      </c>
      <c r="N4" s="1" t="s">
        <v>159</v>
      </c>
      <c r="O4" s="1" t="s">
        <v>160</v>
      </c>
      <c r="P4" s="1" t="s">
        <v>161</v>
      </c>
      <c r="Q4" s="1" t="s">
        <v>174</v>
      </c>
      <c r="R4" s="1" t="s">
        <v>163</v>
      </c>
      <c r="S4" s="1" t="s">
        <v>164</v>
      </c>
      <c r="T4" s="1" t="s">
        <v>170</v>
      </c>
    </row>
    <row r="5" s="1" customFormat="1" spans="1:20">
      <c r="A5" s="3">
        <v>17342923181</v>
      </c>
      <c r="B5" s="1" t="s">
        <v>152</v>
      </c>
      <c r="C5" s="1" t="s">
        <v>175</v>
      </c>
      <c r="D5" s="1" t="s">
        <v>176</v>
      </c>
      <c r="E5" s="1" t="s">
        <v>87</v>
      </c>
      <c r="F5" s="1" t="s">
        <v>152</v>
      </c>
      <c r="G5" s="1" t="s">
        <v>155</v>
      </c>
      <c r="H5" s="1" t="s">
        <v>156</v>
      </c>
      <c r="I5" s="1" t="s">
        <v>177</v>
      </c>
      <c r="J5" s="1" t="s">
        <v>158</v>
      </c>
      <c r="K5" s="1" t="s">
        <v>177</v>
      </c>
      <c r="L5" s="1" t="s">
        <v>177</v>
      </c>
      <c r="M5" s="1" t="s">
        <v>159</v>
      </c>
      <c r="N5" s="1" t="s">
        <v>159</v>
      </c>
      <c r="O5" s="1" t="s">
        <v>160</v>
      </c>
      <c r="P5" s="1" t="s">
        <v>161</v>
      </c>
      <c r="Q5" s="1" t="s">
        <v>178</v>
      </c>
      <c r="R5" s="1" t="s">
        <v>163</v>
      </c>
      <c r="S5" s="1" t="s">
        <v>164</v>
      </c>
      <c r="T5" s="1" t="s">
        <v>165</v>
      </c>
    </row>
    <row r="6" s="1" customFormat="1" spans="1:20">
      <c r="A6" s="3">
        <v>17336722839</v>
      </c>
      <c r="B6" s="1" t="s">
        <v>179</v>
      </c>
      <c r="C6" s="1" t="s">
        <v>180</v>
      </c>
      <c r="D6" s="1" t="s">
        <v>181</v>
      </c>
      <c r="E6" s="1" t="s">
        <v>96</v>
      </c>
      <c r="F6" s="1" t="s">
        <v>179</v>
      </c>
      <c r="G6" s="1" t="s">
        <v>152</v>
      </c>
      <c r="H6" s="1" t="s">
        <v>156</v>
      </c>
      <c r="I6" s="1" t="s">
        <v>182</v>
      </c>
      <c r="J6" s="1" t="s">
        <v>158</v>
      </c>
      <c r="K6" s="1" t="s">
        <v>182</v>
      </c>
      <c r="L6" s="1" t="s">
        <v>182</v>
      </c>
      <c r="M6" s="1" t="s">
        <v>159</v>
      </c>
      <c r="N6" s="1" t="s">
        <v>159</v>
      </c>
      <c r="O6" s="1" t="s">
        <v>160</v>
      </c>
      <c r="P6" s="1" t="s">
        <v>161</v>
      </c>
      <c r="Q6" s="1" t="s">
        <v>183</v>
      </c>
      <c r="R6" s="1" t="s">
        <v>163</v>
      </c>
      <c r="S6" s="1" t="s">
        <v>164</v>
      </c>
      <c r="T6" s="1" t="s">
        <v>170</v>
      </c>
    </row>
    <row r="7" s="1" customFormat="1" spans="1:20">
      <c r="A7" s="3">
        <v>17336284571</v>
      </c>
      <c r="B7" s="1" t="s">
        <v>179</v>
      </c>
      <c r="C7" s="1" t="s">
        <v>184</v>
      </c>
      <c r="D7" s="1" t="s">
        <v>185</v>
      </c>
      <c r="E7" s="1" t="s">
        <v>108</v>
      </c>
      <c r="F7" s="1" t="s">
        <v>152</v>
      </c>
      <c r="G7" s="1" t="s">
        <v>155</v>
      </c>
      <c r="H7" s="1" t="s">
        <v>156</v>
      </c>
      <c r="I7" s="1" t="s">
        <v>186</v>
      </c>
      <c r="J7" s="1" t="s">
        <v>158</v>
      </c>
      <c r="K7" s="1" t="s">
        <v>186</v>
      </c>
      <c r="L7" s="1" t="s">
        <v>186</v>
      </c>
      <c r="M7" s="1" t="s">
        <v>159</v>
      </c>
      <c r="N7" s="1" t="s">
        <v>159</v>
      </c>
      <c r="O7" s="1" t="s">
        <v>160</v>
      </c>
      <c r="P7" s="1" t="s">
        <v>161</v>
      </c>
      <c r="Q7" s="1" t="s">
        <v>187</v>
      </c>
      <c r="R7" s="1" t="s">
        <v>163</v>
      </c>
      <c r="S7" s="1" t="s">
        <v>164</v>
      </c>
      <c r="T7" s="1" t="s">
        <v>165</v>
      </c>
    </row>
    <row r="8" s="1" customFormat="1" spans="1:20">
      <c r="A8" s="3">
        <v>17336062556</v>
      </c>
      <c r="B8" s="1" t="s">
        <v>179</v>
      </c>
      <c r="C8" s="1" t="s">
        <v>188</v>
      </c>
      <c r="D8" s="1" t="s">
        <v>189</v>
      </c>
      <c r="E8" s="1" t="s">
        <v>90</v>
      </c>
      <c r="F8" s="1" t="s">
        <v>179</v>
      </c>
      <c r="G8" s="1" t="s">
        <v>152</v>
      </c>
      <c r="H8" s="1" t="s">
        <v>156</v>
      </c>
      <c r="I8" s="1" t="s">
        <v>190</v>
      </c>
      <c r="J8" s="1" t="s">
        <v>158</v>
      </c>
      <c r="K8" s="1" t="s">
        <v>190</v>
      </c>
      <c r="L8" s="1" t="s">
        <v>190</v>
      </c>
      <c r="M8" s="1" t="s">
        <v>159</v>
      </c>
      <c r="N8" s="1" t="s">
        <v>159</v>
      </c>
      <c r="O8" s="1" t="s">
        <v>160</v>
      </c>
      <c r="P8" s="1" t="s">
        <v>161</v>
      </c>
      <c r="Q8" s="1" t="s">
        <v>191</v>
      </c>
      <c r="R8" s="1" t="s">
        <v>163</v>
      </c>
      <c r="S8" s="1" t="s">
        <v>164</v>
      </c>
      <c r="T8" s="1" t="s">
        <v>165</v>
      </c>
    </row>
    <row r="9" s="1" customFormat="1" spans="1:20">
      <c r="A9" s="3">
        <v>17335904281</v>
      </c>
      <c r="B9" s="1" t="s">
        <v>179</v>
      </c>
      <c r="C9" s="1" t="s">
        <v>192</v>
      </c>
      <c r="D9" s="1" t="s">
        <v>176</v>
      </c>
      <c r="E9" s="1" t="s">
        <v>87</v>
      </c>
      <c r="F9" s="1" t="s">
        <v>179</v>
      </c>
      <c r="G9" s="1" t="s">
        <v>152</v>
      </c>
      <c r="H9" s="1" t="s">
        <v>156</v>
      </c>
      <c r="I9" s="1" t="s">
        <v>177</v>
      </c>
      <c r="J9" s="1" t="s">
        <v>158</v>
      </c>
      <c r="K9" s="1" t="s">
        <v>177</v>
      </c>
      <c r="L9" s="1" t="s">
        <v>177</v>
      </c>
      <c r="M9" s="1" t="s">
        <v>159</v>
      </c>
      <c r="N9" s="1" t="s">
        <v>159</v>
      </c>
      <c r="O9" s="1" t="s">
        <v>160</v>
      </c>
      <c r="P9" s="1" t="s">
        <v>161</v>
      </c>
      <c r="Q9" s="1" t="s">
        <v>193</v>
      </c>
      <c r="R9" s="1" t="s">
        <v>163</v>
      </c>
      <c r="S9" s="1" t="s">
        <v>164</v>
      </c>
      <c r="T9" s="1" t="s">
        <v>165</v>
      </c>
    </row>
    <row r="10" s="1" customFormat="1" spans="1:20">
      <c r="A10" s="3">
        <v>17335660410</v>
      </c>
      <c r="B10" s="1" t="s">
        <v>179</v>
      </c>
      <c r="C10" s="1" t="s">
        <v>194</v>
      </c>
      <c r="D10" s="1" t="s">
        <v>195</v>
      </c>
      <c r="E10" s="1" t="s">
        <v>82</v>
      </c>
      <c r="F10" s="1" t="s">
        <v>179</v>
      </c>
      <c r="G10" s="1" t="s">
        <v>152</v>
      </c>
      <c r="H10" s="1" t="s">
        <v>156</v>
      </c>
      <c r="I10" s="1" t="s">
        <v>196</v>
      </c>
      <c r="J10" s="1" t="s">
        <v>158</v>
      </c>
      <c r="K10" s="1" t="s">
        <v>196</v>
      </c>
      <c r="L10" s="1" t="s">
        <v>196</v>
      </c>
      <c r="M10" s="1" t="s">
        <v>159</v>
      </c>
      <c r="N10" s="1" t="s">
        <v>159</v>
      </c>
      <c r="O10" s="1" t="s">
        <v>160</v>
      </c>
      <c r="P10" s="1" t="s">
        <v>161</v>
      </c>
      <c r="Q10" s="1" t="s">
        <v>197</v>
      </c>
      <c r="R10" s="1" t="s">
        <v>163</v>
      </c>
      <c r="S10" s="1" t="s">
        <v>164</v>
      </c>
      <c r="T10" s="1" t="s">
        <v>165</v>
      </c>
    </row>
    <row r="11" s="1" customFormat="1" spans="1:20">
      <c r="A11" s="3">
        <v>17327596220</v>
      </c>
      <c r="B11" s="1" t="s">
        <v>198</v>
      </c>
      <c r="C11" s="1" t="s">
        <v>199</v>
      </c>
      <c r="D11" s="1" t="s">
        <v>189</v>
      </c>
      <c r="E11" s="1" t="s">
        <v>67</v>
      </c>
      <c r="F11" s="1" t="s">
        <v>198</v>
      </c>
      <c r="G11" s="1" t="s">
        <v>179</v>
      </c>
      <c r="H11" s="1" t="s">
        <v>156</v>
      </c>
      <c r="I11" s="1" t="s">
        <v>200</v>
      </c>
      <c r="J11" s="1" t="s">
        <v>158</v>
      </c>
      <c r="K11" s="1" t="s">
        <v>200</v>
      </c>
      <c r="L11" s="1" t="s">
        <v>200</v>
      </c>
      <c r="M11" s="1" t="s">
        <v>159</v>
      </c>
      <c r="N11" s="1" t="s">
        <v>159</v>
      </c>
      <c r="O11" s="1" t="s">
        <v>160</v>
      </c>
      <c r="P11" s="1" t="s">
        <v>161</v>
      </c>
      <c r="Q11" s="1" t="s">
        <v>201</v>
      </c>
      <c r="R11" s="1" t="s">
        <v>163</v>
      </c>
      <c r="S11" s="1" t="s">
        <v>164</v>
      </c>
      <c r="T11" s="1" t="s">
        <v>165</v>
      </c>
    </row>
    <row r="12" s="1" customFormat="1" spans="1:20">
      <c r="A12" s="3">
        <v>17326541835</v>
      </c>
      <c r="B12" s="1" t="s">
        <v>198</v>
      </c>
      <c r="C12" s="1" t="s">
        <v>202</v>
      </c>
      <c r="D12" s="1" t="s">
        <v>203</v>
      </c>
      <c r="E12" s="1" t="s">
        <v>204</v>
      </c>
      <c r="F12" s="1" t="s">
        <v>198</v>
      </c>
      <c r="G12" s="1" t="s">
        <v>179</v>
      </c>
      <c r="H12" s="1" t="s">
        <v>156</v>
      </c>
      <c r="I12" s="1" t="s">
        <v>205</v>
      </c>
      <c r="J12" s="1" t="s">
        <v>158</v>
      </c>
      <c r="K12" s="1" t="s">
        <v>205</v>
      </c>
      <c r="L12" s="1" t="s">
        <v>205</v>
      </c>
      <c r="M12" s="1" t="s">
        <v>159</v>
      </c>
      <c r="N12" s="1" t="s">
        <v>159</v>
      </c>
      <c r="O12" s="1" t="s">
        <v>160</v>
      </c>
      <c r="P12" s="1" t="s">
        <v>161</v>
      </c>
      <c r="Q12" s="1" t="s">
        <v>206</v>
      </c>
      <c r="R12" s="1" t="s">
        <v>163</v>
      </c>
      <c r="S12" s="1" t="s">
        <v>164</v>
      </c>
      <c r="T12" s="1" t="s">
        <v>170</v>
      </c>
    </row>
    <row r="13" s="1" customFormat="1" spans="1:20">
      <c r="A13" s="3">
        <v>17326482411</v>
      </c>
      <c r="B13" s="1" t="s">
        <v>198</v>
      </c>
      <c r="C13" s="1" t="s">
        <v>207</v>
      </c>
      <c r="D13" s="1" t="s">
        <v>203</v>
      </c>
      <c r="E13" s="1" t="s">
        <v>208</v>
      </c>
      <c r="F13" s="1" t="s">
        <v>179</v>
      </c>
      <c r="G13" s="1" t="s">
        <v>152</v>
      </c>
      <c r="H13" s="1" t="s">
        <v>156</v>
      </c>
      <c r="I13" s="1" t="s">
        <v>209</v>
      </c>
      <c r="J13" s="1" t="s">
        <v>158</v>
      </c>
      <c r="K13" s="1" t="s">
        <v>209</v>
      </c>
      <c r="L13" s="1" t="s">
        <v>209</v>
      </c>
      <c r="M13" s="1" t="s">
        <v>159</v>
      </c>
      <c r="N13" s="1" t="s">
        <v>159</v>
      </c>
      <c r="O13" s="1" t="s">
        <v>160</v>
      </c>
      <c r="P13" s="1" t="s">
        <v>161</v>
      </c>
      <c r="Q13" s="1" t="s">
        <v>210</v>
      </c>
      <c r="R13" s="1" t="s">
        <v>163</v>
      </c>
      <c r="S13" s="1" t="s">
        <v>164</v>
      </c>
      <c r="T13" s="1" t="s">
        <v>170</v>
      </c>
    </row>
    <row r="14" s="1" customFormat="1" spans="1:20">
      <c r="A14" s="3">
        <v>17319437806</v>
      </c>
      <c r="B14" s="1" t="s">
        <v>211</v>
      </c>
      <c r="C14" s="1" t="s">
        <v>212</v>
      </c>
      <c r="D14" s="1" t="s">
        <v>213</v>
      </c>
      <c r="E14" s="1" t="s">
        <v>51</v>
      </c>
      <c r="F14" s="1" t="s">
        <v>198</v>
      </c>
      <c r="G14" s="1" t="s">
        <v>179</v>
      </c>
      <c r="H14" s="1" t="s">
        <v>156</v>
      </c>
      <c r="I14" s="1" t="s">
        <v>214</v>
      </c>
      <c r="J14" s="1" t="s">
        <v>158</v>
      </c>
      <c r="K14" s="1" t="s">
        <v>214</v>
      </c>
      <c r="L14" s="1" t="s">
        <v>214</v>
      </c>
      <c r="M14" s="1" t="s">
        <v>159</v>
      </c>
      <c r="N14" s="1" t="s">
        <v>159</v>
      </c>
      <c r="O14" s="1" t="s">
        <v>160</v>
      </c>
      <c r="P14" s="1" t="s">
        <v>161</v>
      </c>
      <c r="Q14" s="1" t="s">
        <v>215</v>
      </c>
      <c r="R14" s="1" t="s">
        <v>163</v>
      </c>
      <c r="S14" s="1" t="s">
        <v>164</v>
      </c>
      <c r="T14" s="1" t="s">
        <v>165</v>
      </c>
    </row>
    <row r="15" s="1" customFormat="1" spans="1:20">
      <c r="A15" s="3">
        <v>17318392983</v>
      </c>
      <c r="B15" s="1" t="s">
        <v>211</v>
      </c>
      <c r="C15" s="1" t="s">
        <v>216</v>
      </c>
      <c r="D15" s="1" t="s">
        <v>195</v>
      </c>
      <c r="E15" s="1" t="s">
        <v>76</v>
      </c>
      <c r="F15" s="1" t="s">
        <v>179</v>
      </c>
      <c r="G15" s="1" t="s">
        <v>152</v>
      </c>
      <c r="H15" s="1" t="s">
        <v>156</v>
      </c>
      <c r="I15" s="1" t="s">
        <v>217</v>
      </c>
      <c r="J15" s="1" t="s">
        <v>158</v>
      </c>
      <c r="K15" s="1" t="s">
        <v>217</v>
      </c>
      <c r="L15" s="1" t="s">
        <v>217</v>
      </c>
      <c r="M15" s="1" t="s">
        <v>159</v>
      </c>
      <c r="N15" s="1" t="s">
        <v>159</v>
      </c>
      <c r="O15" s="1" t="s">
        <v>160</v>
      </c>
      <c r="P15" s="1" t="s">
        <v>161</v>
      </c>
      <c r="Q15" s="1" t="s">
        <v>218</v>
      </c>
      <c r="R15" s="1" t="s">
        <v>163</v>
      </c>
      <c r="S15" s="1" t="s">
        <v>164</v>
      </c>
      <c r="T15" s="1" t="s">
        <v>165</v>
      </c>
    </row>
    <row r="16" s="1" customFormat="1" spans="1:20">
      <c r="A16" s="3">
        <v>17318302719</v>
      </c>
      <c r="B16" s="1" t="s">
        <v>211</v>
      </c>
      <c r="C16" s="1" t="s">
        <v>219</v>
      </c>
      <c r="D16" s="1" t="s">
        <v>195</v>
      </c>
      <c r="E16" s="1" t="s">
        <v>73</v>
      </c>
      <c r="F16" s="1" t="s">
        <v>179</v>
      </c>
      <c r="G16" s="1" t="s">
        <v>152</v>
      </c>
      <c r="H16" s="1" t="s">
        <v>156</v>
      </c>
      <c r="I16" s="1" t="s">
        <v>217</v>
      </c>
      <c r="J16" s="1" t="s">
        <v>158</v>
      </c>
      <c r="K16" s="1" t="s">
        <v>217</v>
      </c>
      <c r="L16" s="1" t="s">
        <v>217</v>
      </c>
      <c r="M16" s="1" t="s">
        <v>159</v>
      </c>
      <c r="N16" s="1" t="s">
        <v>159</v>
      </c>
      <c r="O16" s="1" t="s">
        <v>160</v>
      </c>
      <c r="P16" s="1" t="s">
        <v>161</v>
      </c>
      <c r="Q16" s="1" t="s">
        <v>220</v>
      </c>
      <c r="R16" s="1" t="s">
        <v>163</v>
      </c>
      <c r="S16" s="1" t="s">
        <v>164</v>
      </c>
      <c r="T16" s="1" t="s">
        <v>165</v>
      </c>
    </row>
    <row r="17" s="1" customFormat="1" spans="1:20">
      <c r="A17" s="3">
        <v>17309913084</v>
      </c>
      <c r="B17" s="1" t="s">
        <v>221</v>
      </c>
      <c r="C17" s="1" t="s">
        <v>222</v>
      </c>
      <c r="D17" s="1" t="s">
        <v>195</v>
      </c>
      <c r="E17" s="1" t="s">
        <v>102</v>
      </c>
      <c r="F17" s="1" t="s">
        <v>152</v>
      </c>
      <c r="G17" s="1" t="s">
        <v>155</v>
      </c>
      <c r="H17" s="1" t="s">
        <v>156</v>
      </c>
      <c r="I17" s="1" t="s">
        <v>217</v>
      </c>
      <c r="J17" s="1" t="s">
        <v>158</v>
      </c>
      <c r="K17" s="1" t="s">
        <v>217</v>
      </c>
      <c r="L17" s="1" t="s">
        <v>217</v>
      </c>
      <c r="M17" s="1" t="s">
        <v>159</v>
      </c>
      <c r="N17" s="1" t="s">
        <v>159</v>
      </c>
      <c r="O17" s="1" t="s">
        <v>160</v>
      </c>
      <c r="P17" s="1" t="s">
        <v>161</v>
      </c>
      <c r="Q17" s="1" t="s">
        <v>223</v>
      </c>
      <c r="R17" s="1" t="s">
        <v>163</v>
      </c>
      <c r="S17" s="1" t="s">
        <v>164</v>
      </c>
      <c r="T17" s="1" t="s">
        <v>165</v>
      </c>
    </row>
    <row r="18" s="1" customFormat="1" spans="1:20">
      <c r="A18" s="3">
        <v>17298040879</v>
      </c>
      <c r="B18" s="1" t="s">
        <v>224</v>
      </c>
      <c r="C18" s="1" t="s">
        <v>225</v>
      </c>
      <c r="D18" s="1" t="s">
        <v>226</v>
      </c>
      <c r="E18" s="1" t="s">
        <v>31</v>
      </c>
      <c r="F18" s="1" t="s">
        <v>221</v>
      </c>
      <c r="G18" s="1" t="s">
        <v>179</v>
      </c>
      <c r="H18" s="1" t="s">
        <v>156</v>
      </c>
      <c r="I18" s="1" t="s">
        <v>227</v>
      </c>
      <c r="J18" s="1" t="s">
        <v>158</v>
      </c>
      <c r="K18" s="1" t="s">
        <v>227</v>
      </c>
      <c r="L18" s="1" t="s">
        <v>227</v>
      </c>
      <c r="M18" s="1" t="s">
        <v>159</v>
      </c>
      <c r="N18" s="1" t="s">
        <v>159</v>
      </c>
      <c r="O18" s="1" t="s">
        <v>160</v>
      </c>
      <c r="P18" s="1" t="s">
        <v>161</v>
      </c>
      <c r="Q18" s="1" t="s">
        <v>228</v>
      </c>
      <c r="R18" s="1" t="s">
        <v>163</v>
      </c>
      <c r="S18" s="1" t="s">
        <v>164</v>
      </c>
      <c r="T18" s="1" t="s">
        <v>170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2022-02-28T01:07:05Z</dcterms:created>
  <dcterms:modified xsi:type="dcterms:W3CDTF">2022-02-28T01:21:33Z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0107D30FB39244B19B5A07FEB1F21BAC</vt:lpwstr>
  </property>
  <property fmtid="{D5CDD505-2E9C-101B-9397-08002B2CF9AE}" pid="3" name="KSOProductBuildVer">
    <vt:lpwstr>2052-11.1.0.11365</vt:lpwstr>
  </property>
</Properties>
</file>