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<sst xmlns="http://schemas.openxmlformats.org/spreadsheetml/2006/main" count="872" uniqueCount="252">
  <si>
    <t>去哪儿网酒店预付对账单</t>
  </si>
  <si>
    <t>供应商名称：</t>
  </si>
  <si>
    <t>客趣行</t>
  </si>
  <si>
    <t>结算周期：</t>
  </si>
  <si>
    <t>2022-02-21至2022-02-27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</si>
  <si>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</si>
  <si>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</si>
  <si>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</si>
  <si>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</si>
  <si>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</si>
  <si>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</si>
  <si>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</si>
  <si>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</si>
  <si>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</si>
  <si>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</si>
  <si>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</si>
  <si>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</si>
  <si>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</si>
  <si>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</si>
  <si>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</si>
  <si>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¥1,844.00</t>
  </si>
  <si>
    <t>¥235.00</t>
  </si>
  <si>
    <t>¥1,609.00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</si>
  <si>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</si>
  <si>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</si>
  <si>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</si>
  <si>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</si>
  <si>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</si>
  <si>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</si>
  <si>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</si>
  <si>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</si>
  <si>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</si>
  <si>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</si>
  <si>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</si>
  <si>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</si>
  <si>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</si>
  <si>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</si>
  <si>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</si>
  <si>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</si>
  <si>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</si>
  <si>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</si>
  <si>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</si>
  <si>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</si>
  <si>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</si>
  <si>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</si>
  <si>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</si>
  <si>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</si>
  <si>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</si>
  <si>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</si>
  <si>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</si>
  <si>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</si>
  <si>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</si>
  <si>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</si>
  <si>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</si>
  <si>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</si>
  <si>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</si>
  <si>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</si>
  <si>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</si>
  <si>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</si>
  <si>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</si>
  <si>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</si>
  <si>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</si>
  <si>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</si>
  <si>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</si>
  <si>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</si>
  <si>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</si>
  <si>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</si>
  <si>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</si>
  <si>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</si>
  <si>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</si>
  <si>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102920074019</t>
  </si>
  <si>
    <t>酒店预付</t>
  </si>
  <si>
    <t>否</t>
  </si>
  <si>
    <t>普通</t>
  </si>
  <si>
    <t>410878498</t>
  </si>
  <si>
    <t>上海闽江良品酒店</t>
  </si>
  <si>
    <t>1644775</t>
  </si>
  <si>
    <t>卢成</t>
  </si>
  <si>
    <t>2022-02-26</t>
  </si>
  <si>
    <t>2022-02-27</t>
  </si>
  <si>
    <t>¥197.00</t>
  </si>
  <si>
    <t>¥26.00</t>
  </si>
  <si>
    <t>¥171.00</t>
  </si>
  <si>
    <t>舒适双床房</t>
  </si>
  <si>
    <t>WEBSITE</t>
  </si>
  <si>
    <t>102920415331</t>
  </si>
  <si>
    <t>410880136</t>
  </si>
  <si>
    <t>静宁天元大酒店</t>
  </si>
  <si>
    <t>高敏|孟老师</t>
  </si>
  <si>
    <t>¥182.00</t>
  </si>
  <si>
    <t>¥24.00</t>
  </si>
  <si>
    <t>¥158.00</t>
  </si>
  <si>
    <t>标准双床房</t>
  </si>
  <si>
    <t>102920649127</t>
  </si>
  <si>
    <t>410877379</t>
  </si>
  <si>
    <t>尚客优快捷酒店(榆林芹涧路店)</t>
  </si>
  <si>
    <t>李艳</t>
  </si>
  <si>
    <t>¥136.00</t>
  </si>
  <si>
    <t>¥18.00</t>
  </si>
  <si>
    <t>¥118.00</t>
  </si>
  <si>
    <t>休闲大床房</t>
  </si>
  <si>
    <t>102920670369</t>
  </si>
  <si>
    <t>410876194</t>
  </si>
  <si>
    <t>通海凯悦酒店</t>
  </si>
  <si>
    <t>余飞</t>
  </si>
  <si>
    <t>¥99.00</t>
  </si>
  <si>
    <t>¥13.00</t>
  </si>
  <si>
    <t>¥86.00</t>
  </si>
  <si>
    <t>a座大床房</t>
  </si>
  <si>
    <t>102920859087</t>
  </si>
  <si>
    <t>410874079</t>
  </si>
  <si>
    <t>贵阳嘉怡花园酒店</t>
  </si>
  <si>
    <t>张宇</t>
  </si>
  <si>
    <t>¥112.00</t>
  </si>
  <si>
    <t>¥6.00</t>
  </si>
  <si>
    <t>¥106.00</t>
  </si>
  <si>
    <t>精品双人间</t>
  </si>
  <si>
    <t>102920876222</t>
  </si>
  <si>
    <t>410870248</t>
  </si>
  <si>
    <t>琼中宾馆</t>
  </si>
  <si>
    <t>尹松</t>
  </si>
  <si>
    <t>¥224.00</t>
  </si>
  <si>
    <t>¥30.00</t>
  </si>
  <si>
    <t>¥194.00</t>
  </si>
  <si>
    <t>豪华双人间</t>
  </si>
  <si>
    <t>102920982563</t>
  </si>
  <si>
    <t>410877886</t>
  </si>
  <si>
    <t>广元振川酒店</t>
  </si>
  <si>
    <t>阎振</t>
  </si>
  <si>
    <t>¥161.00</t>
  </si>
  <si>
    <t>¥21.00</t>
  </si>
  <si>
    <t>¥140.00</t>
  </si>
  <si>
    <t>普通单间</t>
  </si>
  <si>
    <t>102920188494</t>
  </si>
  <si>
    <t>410877256</t>
  </si>
  <si>
    <t>琼海书香苑宾馆</t>
  </si>
  <si>
    <t>张必斌</t>
  </si>
  <si>
    <t>大床房</t>
  </si>
  <si>
    <t>102920348051</t>
  </si>
  <si>
    <t>洪仕鹏</t>
  </si>
  <si>
    <t>¥120.00</t>
  </si>
  <si>
    <t>¥16.00</t>
  </si>
  <si>
    <t>¥104.00</t>
  </si>
  <si>
    <t>标准双人间</t>
  </si>
  <si>
    <t>102920463625</t>
  </si>
  <si>
    <t>410874649</t>
  </si>
  <si>
    <t>建瓯锦都宾馆</t>
  </si>
  <si>
    <t>徐方方</t>
  </si>
  <si>
    <t>¥130.00</t>
  </si>
  <si>
    <t>¥17.00</t>
  </si>
  <si>
    <t>¥113.00</t>
  </si>
  <si>
    <t>标准大床房</t>
  </si>
  <si>
    <t>102920519501</t>
  </si>
  <si>
    <t>410881729</t>
  </si>
  <si>
    <t>上海潮旅98旅馆连锁</t>
  </si>
  <si>
    <t>张超群</t>
  </si>
  <si>
    <t>标准间</t>
  </si>
  <si>
    <t>102920633940</t>
  </si>
  <si>
    <t>410880484</t>
  </si>
  <si>
    <t>速8酒店(荆州学苑路长江大学店)</t>
  </si>
  <si>
    <t>李同蕾</t>
  </si>
  <si>
    <t>¥141.00</t>
  </si>
  <si>
    <t>¥19.00</t>
  </si>
  <si>
    <t>¥122.00</t>
  </si>
  <si>
    <t>经济大床房</t>
  </si>
  <si>
    <t>102920728498</t>
  </si>
  <si>
    <t>410883280</t>
  </si>
  <si>
    <t>乐山天瑞宾馆</t>
  </si>
  <si>
    <t>鲁惹马志</t>
  </si>
  <si>
    <t>¥82.00</t>
  </si>
  <si>
    <t>¥11.00</t>
  </si>
  <si>
    <t>¥71.00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</si>
  <si>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</si>
  <si>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</si>
  <si>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</si>
  <si>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</si>
  <si>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</si>
  <si>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</si>
  <si>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</si>
  <si>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</si>
  <si>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</si>
  <si>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</si>
  <si>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</si>
  <si>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A220301110100481</t>
  </si>
  <si>
    <r>
      <t>总计：</t>
    </r>
    <r>
      <rPr>
        <sz val="10"/>
        <rFont val="Arial"/>
        <charset val="134"/>
      </rPr>
      <t>1609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</si>
  <si>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</si>
  <si>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</si>
  <si>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</si>
  <si>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</si>
  <si>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</si>
  <si>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</si>
  <si>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</si>
  <si>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</si>
  <si>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</si>
  <si>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</si>
  <si>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</si>
  <si>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</si>
  <si>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</si>
  <si>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</si>
  <si>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</si>
  <si>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</si>
  <si>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</si>
  <si>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2435990</t>
  </si>
  <si>
    <t>退房日周结</t>
  </si>
  <si>
    <t>71.00</t>
  </si>
  <si>
    <t>RMB</t>
  </si>
  <si>
    <t>0</t>
  </si>
  <si>
    <t>0.00</t>
  </si>
  <si>
    <t>客趣行国内（酒店开票）</t>
  </si>
  <si>
    <t>01.011430</t>
  </si>
  <si>
    <t>2022-02-26 18:43:38</t>
  </si>
  <si>
    <t>直连</t>
  </si>
  <si>
    <t>2436491</t>
  </si>
  <si>
    <t>锦都宾馆</t>
  </si>
  <si>
    <t>113.00</t>
  </si>
  <si>
    <t>2022-02-26 20:51:46</t>
  </si>
  <si>
    <t>2436614</t>
  </si>
  <si>
    <t>尚客优快捷酒店（榆林芹涧路店）</t>
  </si>
  <si>
    <t>118.00</t>
  </si>
  <si>
    <t>2022-02-26 21:26:44</t>
  </si>
  <si>
    <t>2436691</t>
  </si>
  <si>
    <t>天元大酒店</t>
  </si>
  <si>
    <t>高敏,孟老师</t>
  </si>
  <si>
    <t>158.00</t>
  </si>
  <si>
    <t>2022-02-26 21:48:13</t>
  </si>
  <si>
    <t>2436541</t>
  </si>
  <si>
    <t>106.00</t>
  </si>
  <si>
    <t>2022-02-26 21:03:40</t>
  </si>
  <si>
    <t>2436136</t>
  </si>
  <si>
    <t>140.00</t>
  </si>
  <si>
    <t>2022-02-26 19:20:09</t>
  </si>
  <si>
    <t>2436092</t>
  </si>
  <si>
    <t>凯悦酒店</t>
  </si>
  <si>
    <t>86.00</t>
  </si>
  <si>
    <t>2022-02-26 19:15:38</t>
  </si>
  <si>
    <t>2436505</t>
  </si>
  <si>
    <t>2022-02-26 20:55:08</t>
  </si>
  <si>
    <t>2436088</t>
  </si>
  <si>
    <t>104.00</t>
  </si>
  <si>
    <t>2022-02-26 19:16:03</t>
  </si>
  <si>
    <t>2435707</t>
  </si>
  <si>
    <t>194.00</t>
  </si>
  <si>
    <t>2022-02-26 17:38:13</t>
  </si>
  <si>
    <t>2436080</t>
  </si>
  <si>
    <t>2022-02-26 19:06:14</t>
  </si>
  <si>
    <t>2436411</t>
  </si>
  <si>
    <t>171.00</t>
  </si>
  <si>
    <t>2022-02-26 20:31:38</t>
  </si>
  <si>
    <t>2436326</t>
  </si>
  <si>
    <t>速8酒店（荆州南环路长江大学店）</t>
  </si>
  <si>
    <t>122.00</t>
  </si>
  <si>
    <t>2022-02-26 20:09:02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</si>
</sst>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9" borderId="1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18" borderId="17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105</v>
      </c>
      <c r="S9" s="12" t="s">
        <v>19</v>
      </c>
      <c r="T9" s="7"/>
      <c r="U9" s="11" t="s">
        <v>19</v>
      </c>
      <c r="V9" s="11" t="s">
        <v>105</v>
      </c>
      <c r="W9" s="12" t="s">
        <v>106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107</v>
      </c>
      <c r="AD9" t="s">
        <v>6</v>
      </c>
      <c r="AE9" t="s">
        <v>137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134</v>
      </c>
      <c r="H10" s="7" t="s">
        <v>135</v>
      </c>
      <c r="I10" s="7" t="s">
        <v>76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145</v>
      </c>
      <c r="H11" s="7" t="s">
        <v>146</v>
      </c>
      <c r="I11" s="7" t="s">
        <v>76</v>
      </c>
      <c r="J11" s="7" t="s">
        <v>2</v>
      </c>
      <c r="K11" s="7" t="s">
        <v>147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148</v>
      </c>
      <c r="S11" s="12" t="s">
        <v>19</v>
      </c>
      <c r="T11" s="7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129</v>
      </c>
      <c r="S12" s="12" t="s">
        <v>19</v>
      </c>
      <c r="T12" s="7"/>
      <c r="U12" s="11" t="s">
        <v>19</v>
      </c>
      <c r="V12" s="11" t="s">
        <v>129</v>
      </c>
      <c r="W12" s="12" t="s">
        <v>130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131</v>
      </c>
      <c r="AD12" t="s">
        <v>6</v>
      </c>
      <c r="AE12" t="s">
        <v>156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161</v>
      </c>
      <c r="S13" s="12" t="s">
        <v>19</v>
      </c>
      <c r="T13" s="7"/>
      <c r="U13" s="11" t="s">
        <v>19</v>
      </c>
      <c r="V13" s="11" t="s">
        <v>161</v>
      </c>
      <c r="W13" s="12" t="s">
        <v>162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166</v>
      </c>
      <c r="H14" s="7" t="s">
        <v>167</v>
      </c>
      <c r="I14" s="7" t="s">
        <v>76</v>
      </c>
      <c r="J14" s="7" t="s">
        <v>2</v>
      </c>
      <c r="K14" s="7" t="s">
        <v>168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169</v>
      </c>
      <c r="S14" s="12" t="s">
        <v>19</v>
      </c>
      <c r="T14" s="7"/>
      <c r="U14" s="11" t="s">
        <v>19</v>
      </c>
      <c r="V14" s="11" t="s">
        <v>169</v>
      </c>
      <c r="W14" s="12" t="s">
        <v>170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171</v>
      </c>
      <c r="AD14" t="s">
        <v>6</v>
      </c>
      <c r="AE14" t="s">
        <v>151</v>
      </c>
      <c r="AF14" t="s">
        <v>84</v>
      </c>
      <c r="AG14" t="s">
        <v>72</v>
      </c>
      <c r="AH14" t="s">
        <v>19</v>
      </c>
    </row>
    <row r="15" customHeight="1" spans="1:32">
      <c r="A15" s="10" t="s">
        <v>172</v>
      </c>
      <c r="B15" s="10"/>
      <c r="C15" s="10" t="s">
        <v>173</v>
      </c>
      <c r="D15" s="10"/>
      <c r="E15" s="10"/>
      <c r="F15" s="10"/>
      <c r="G15" s="10" t="s">
        <v>173</v>
      </c>
      <c r="H15" s="10" t="s">
        <v>173</v>
      </c>
      <c r="I15" s="10" t="s">
        <v>173</v>
      </c>
      <c r="J15" s="10" t="s">
        <v>173</v>
      </c>
      <c r="K15" s="10" t="s">
        <v>173</v>
      </c>
      <c r="L15" s="10" t="s">
        <v>173</v>
      </c>
      <c r="M15" s="10" t="s">
        <v>173</v>
      </c>
      <c r="N15" s="10" t="s">
        <v>173</v>
      </c>
      <c r="O15" s="10" t="s">
        <v>173</v>
      </c>
      <c r="P15" s="10" t="s">
        <v>173</v>
      </c>
      <c r="Q15" s="10"/>
      <c r="R15" s="13" t="s">
        <v>20</v>
      </c>
      <c r="S15" s="13" t="s">
        <v>19</v>
      </c>
      <c r="T15" s="10" t="s">
        <v>173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173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174</v>
      </c>
      <c r="B1" s="4" t="s">
        <v>175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176</v>
      </c>
      <c r="H1" s="4" t="s">
        <v>177</v>
      </c>
      <c r="I1" s="4" t="s">
        <v>13</v>
      </c>
      <c r="J1" s="4" t="s">
        <v>17</v>
      </c>
      <c r="K1" s="4" t="s">
        <v>18</v>
      </c>
      <c r="L1" s="9" t="s">
        <v>178</v>
      </c>
      <c r="M1" s="4" t="s">
        <v>179</v>
      </c>
      <c r="N1" s="4" t="s">
        <v>180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0" sqref="A20:A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171</v>
      </c>
      <c r="E2" t="str">
        <f>VLOOKUP(A2,HOP!A:L,12,0)</f>
        <v>171.00</v>
      </c>
      <c r="F2" t="str">
        <f>VLOOKUP(A2,HOP!A:C,3,0)</f>
        <v>2436411</v>
      </c>
      <c r="G2">
        <f>D2-E2</f>
        <v>0</v>
      </c>
      <c r="H2" t="str">
        <f>$H$1&amp;F2</f>
        <v>，2436411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158</v>
      </c>
      <c r="E3" t="str">
        <f>VLOOKUP(A3,HOP!A:L,12,0)</f>
        <v>158.00</v>
      </c>
      <c r="F3" t="str">
        <f>VLOOKUP(A3,HOP!A:C,3,0)</f>
        <v>2436691</v>
      </c>
      <c r="G3">
        <f t="shared" ref="G3:G14" si="0">D3-E3</f>
        <v>0</v>
      </c>
      <c r="H3" t="str">
        <f t="shared" ref="H3:H14" si="1">$H$1&amp;F3</f>
        <v>，2436691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118</v>
      </c>
      <c r="E4" t="str">
        <f>VLOOKUP(A4,HOP!A:L,12,0)</f>
        <v>118.00</v>
      </c>
      <c r="F4" t="str">
        <f>VLOOKUP(A4,HOP!A:C,3,0)</f>
        <v>2436614</v>
      </c>
      <c r="G4">
        <f t="shared" si="0"/>
        <v>0</v>
      </c>
      <c r="H4" t="str">
        <f t="shared" si="1"/>
        <v>，2436614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86</v>
      </c>
      <c r="E5" t="str">
        <f>VLOOKUP(A5,HOP!A:L,12,0)</f>
        <v>86.00</v>
      </c>
      <c r="F5" t="str">
        <f>VLOOKUP(A5,HOP!A:C,3,0)</f>
        <v>2436092</v>
      </c>
      <c r="G5">
        <f t="shared" si="0"/>
        <v>0</v>
      </c>
      <c r="H5" t="str">
        <f t="shared" si="1"/>
        <v>，2436092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106</v>
      </c>
      <c r="E6" t="str">
        <f>VLOOKUP(A6,HOP!A:L,12,0)</f>
        <v>106.00</v>
      </c>
      <c r="F6" t="str">
        <f>VLOOKUP(A6,HOP!A:C,3,0)</f>
        <v>2436541</v>
      </c>
      <c r="G6">
        <f t="shared" si="0"/>
        <v>0</v>
      </c>
      <c r="H6" t="str">
        <f t="shared" si="1"/>
        <v>，2436541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194</v>
      </c>
      <c r="E7" t="str">
        <f>VLOOKUP(A7,HOP!A:L,12,0)</f>
        <v>194.00</v>
      </c>
      <c r="F7" t="str">
        <f>VLOOKUP(A7,HOP!A:C,3,0)</f>
        <v>2435707</v>
      </c>
      <c r="G7">
        <f t="shared" si="0"/>
        <v>0</v>
      </c>
      <c r="H7" t="str">
        <f t="shared" si="1"/>
        <v>，2435707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140</v>
      </c>
      <c r="E8" t="str">
        <f>VLOOKUP(A8,HOP!A:L,12,0)</f>
        <v>140.00</v>
      </c>
      <c r="F8" t="str">
        <f>VLOOKUP(A8,HOP!A:C,3,0)</f>
        <v>2436136</v>
      </c>
      <c r="G8">
        <f t="shared" si="0"/>
        <v>0</v>
      </c>
      <c r="H8" t="str">
        <f t="shared" si="1"/>
        <v>，2436136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86</v>
      </c>
      <c r="E9" t="str">
        <f>VLOOKUP(A9,HOP!A:L,12,0)</f>
        <v>86.00</v>
      </c>
      <c r="F9" t="str">
        <f>VLOOKUP(A9,HOP!A:C,3,0)</f>
        <v>2436505</v>
      </c>
      <c r="G9">
        <f t="shared" si="0"/>
        <v>0</v>
      </c>
      <c r="H9" t="str">
        <f t="shared" si="1"/>
        <v>，2436505</v>
      </c>
      <c r="I9" t="str">
        <f>VLOOKUP(A9,HOP!A:U,21,0)</f>
        <v>直连</v>
      </c>
    </row>
    <row r="10" ht="14.25" customHeight="1" spans="1:9">
      <c r="A10" s="6" t="s">
        <v>138</v>
      </c>
      <c r="B10" s="7" t="s">
        <v>78</v>
      </c>
      <c r="C10" s="7" t="s">
        <v>79</v>
      </c>
      <c r="D10" s="3">
        <v>104</v>
      </c>
      <c r="E10" t="str">
        <f>VLOOKUP(A10,HOP!A:L,12,0)</f>
        <v>104.00</v>
      </c>
      <c r="F10" t="str">
        <f>VLOOKUP(A10,HOP!A:C,3,0)</f>
        <v>2436088</v>
      </c>
      <c r="G10">
        <f t="shared" si="0"/>
        <v>0</v>
      </c>
      <c r="H10" t="str">
        <f t="shared" si="1"/>
        <v>，2436088</v>
      </c>
      <c r="I10" t="str">
        <f>VLOOKUP(A10,HOP!A:U,21,0)</f>
        <v>直连</v>
      </c>
    </row>
    <row r="11" ht="14.25" customHeight="1" spans="1:9">
      <c r="A11" s="6" t="s">
        <v>144</v>
      </c>
      <c r="B11" s="7" t="s">
        <v>78</v>
      </c>
      <c r="C11" s="7" t="s">
        <v>79</v>
      </c>
      <c r="D11" s="3">
        <v>113</v>
      </c>
      <c r="E11" t="str">
        <f>VLOOKUP(A11,HOP!A:L,12,0)</f>
        <v>113.00</v>
      </c>
      <c r="F11" t="str">
        <f>VLOOKUP(A11,HOP!A:C,3,0)</f>
        <v>2436491</v>
      </c>
      <c r="G11">
        <f t="shared" si="0"/>
        <v>0</v>
      </c>
      <c r="H11" t="str">
        <f t="shared" si="1"/>
        <v>，2436491</v>
      </c>
      <c r="I11" t="str">
        <f>VLOOKUP(A11,HOP!A:U,21,0)</f>
        <v>直连</v>
      </c>
    </row>
    <row r="12" ht="14.25" customHeight="1" spans="1:9">
      <c r="A12" s="6" t="s">
        <v>152</v>
      </c>
      <c r="B12" s="7" t="s">
        <v>78</v>
      </c>
      <c r="C12" s="7" t="s">
        <v>79</v>
      </c>
      <c r="D12" s="3">
        <v>140</v>
      </c>
      <c r="E12" t="str">
        <f>VLOOKUP(A12,HOP!A:L,12,0)</f>
        <v>140.00</v>
      </c>
      <c r="F12" t="str">
        <f>VLOOKUP(A12,HOP!A:C,3,0)</f>
        <v>2436080</v>
      </c>
      <c r="G12">
        <f t="shared" si="0"/>
        <v>0</v>
      </c>
      <c r="H12" t="str">
        <f t="shared" si="1"/>
        <v>，2436080</v>
      </c>
      <c r="I12" t="str">
        <f>VLOOKUP(A12,HOP!A:U,21,0)</f>
        <v>直连</v>
      </c>
    </row>
    <row r="13" ht="14.25" customHeight="1" spans="1:9">
      <c r="A13" s="6" t="s">
        <v>157</v>
      </c>
      <c r="B13" s="7" t="s">
        <v>78</v>
      </c>
      <c r="C13" s="7" t="s">
        <v>79</v>
      </c>
      <c r="D13" s="3">
        <v>122</v>
      </c>
      <c r="E13" t="str">
        <f>VLOOKUP(A13,HOP!A:L,12,0)</f>
        <v>122.00</v>
      </c>
      <c r="F13" t="str">
        <f>VLOOKUP(A13,HOP!A:C,3,0)</f>
        <v>2436326</v>
      </c>
      <c r="G13">
        <f t="shared" si="0"/>
        <v>0</v>
      </c>
      <c r="H13" t="str">
        <f t="shared" si="1"/>
        <v>，2436326</v>
      </c>
      <c r="I13" t="str">
        <f>VLOOKUP(A13,HOP!A:U,21,0)</f>
        <v>直连</v>
      </c>
    </row>
    <row r="14" ht="14.25" customHeight="1" spans="1:9">
      <c r="A14" s="6" t="s">
        <v>165</v>
      </c>
      <c r="B14" s="7" t="s">
        <v>78</v>
      </c>
      <c r="C14" s="7" t="s">
        <v>79</v>
      </c>
      <c r="D14" s="3">
        <v>71</v>
      </c>
      <c r="E14" t="str">
        <f>VLOOKUP(A14,HOP!A:L,12,0)</f>
        <v>71.00</v>
      </c>
      <c r="F14" t="str">
        <f>VLOOKUP(A14,HOP!A:C,3,0)</f>
        <v>2435990</v>
      </c>
      <c r="G14">
        <f t="shared" si="0"/>
        <v>0</v>
      </c>
      <c r="H14" t="str">
        <f t="shared" si="1"/>
        <v>，2435990</v>
      </c>
      <c r="I14" t="str">
        <f>VLOOKUP(A14,HOP!A:U,21,0)</f>
        <v>直连</v>
      </c>
    </row>
    <row r="16" spans="4:4">
      <c r="D16" s="3">
        <f>SUM(D2:D15)</f>
        <v>1609</v>
      </c>
    </row>
    <row r="17" ht="14.25" spans="4:4">
      <c r="D17" s="8" t="s">
        <v>22</v>
      </c>
    </row>
    <row r="20" spans="1:1">
      <c r="A20" t="s">
        <v>183</v>
      </c>
    </row>
    <row r="21" spans="1:1">
      <c r="A21" s="5" t="s">
        <v>184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185</v>
      </c>
      <c r="B1" s="2" t="s">
        <v>186</v>
      </c>
      <c r="C1" s="2" t="s">
        <v>187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</row>
    <row r="2" s="1" customFormat="1" spans="1:21">
      <c r="A2" s="1" t="s">
        <v>165</v>
      </c>
      <c r="B2" s="1" t="s">
        <v>78</v>
      </c>
      <c r="C2" s="1" t="s">
        <v>202</v>
      </c>
      <c r="D2" s="1" t="s">
        <v>167</v>
      </c>
      <c r="E2" s="1" t="s">
        <v>168</v>
      </c>
      <c r="F2" s="1" t="s">
        <v>78</v>
      </c>
      <c r="G2" s="1" t="s">
        <v>79</v>
      </c>
      <c r="H2" s="1" t="s">
        <v>203</v>
      </c>
      <c r="I2" s="1" t="s">
        <v>204</v>
      </c>
      <c r="J2" s="1" t="s">
        <v>205</v>
      </c>
      <c r="K2" s="1" t="s">
        <v>204</v>
      </c>
      <c r="L2" s="1" t="s">
        <v>204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210</v>
      </c>
      <c r="S2" s="1" t="s">
        <v>72</v>
      </c>
      <c r="T2" s="1" t="s">
        <v>34</v>
      </c>
      <c r="U2" s="1" t="s">
        <v>211</v>
      </c>
    </row>
    <row r="3" s="1" customFormat="1" spans="1:21">
      <c r="A3" s="1" t="s">
        <v>144</v>
      </c>
      <c r="B3" s="1" t="s">
        <v>78</v>
      </c>
      <c r="C3" s="1" t="s">
        <v>212</v>
      </c>
      <c r="D3" s="1" t="s">
        <v>213</v>
      </c>
      <c r="E3" s="1" t="s">
        <v>147</v>
      </c>
      <c r="F3" s="1" t="s">
        <v>78</v>
      </c>
      <c r="G3" s="1" t="s">
        <v>79</v>
      </c>
      <c r="H3" s="1" t="s">
        <v>203</v>
      </c>
      <c r="I3" s="1" t="s">
        <v>214</v>
      </c>
      <c r="J3" s="1" t="s">
        <v>205</v>
      </c>
      <c r="K3" s="1" t="s">
        <v>214</v>
      </c>
      <c r="L3" s="1" t="s">
        <v>214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215</v>
      </c>
      <c r="S3" s="1" t="s">
        <v>72</v>
      </c>
      <c r="T3" s="1" t="s">
        <v>34</v>
      </c>
      <c r="U3" s="1" t="s">
        <v>211</v>
      </c>
    </row>
    <row r="4" s="1" customFormat="1" spans="1:21">
      <c r="A4" s="1" t="s">
        <v>93</v>
      </c>
      <c r="B4" s="1" t="s">
        <v>78</v>
      </c>
      <c r="C4" s="1" t="s">
        <v>216</v>
      </c>
      <c r="D4" s="1" t="s">
        <v>217</v>
      </c>
      <c r="E4" s="1" t="s">
        <v>96</v>
      </c>
      <c r="F4" s="1" t="s">
        <v>78</v>
      </c>
      <c r="G4" s="1" t="s">
        <v>79</v>
      </c>
      <c r="H4" s="1" t="s">
        <v>203</v>
      </c>
      <c r="I4" s="1" t="s">
        <v>218</v>
      </c>
      <c r="J4" s="1" t="s">
        <v>205</v>
      </c>
      <c r="K4" s="1" t="s">
        <v>218</v>
      </c>
      <c r="L4" s="1" t="s">
        <v>218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209</v>
      </c>
      <c r="R4" s="1" t="s">
        <v>219</v>
      </c>
      <c r="S4" s="1" t="s">
        <v>72</v>
      </c>
      <c r="T4" s="1" t="s">
        <v>34</v>
      </c>
      <c r="U4" s="1" t="s">
        <v>211</v>
      </c>
    </row>
    <row r="5" s="1" customFormat="1" spans="1:21">
      <c r="A5" s="1" t="s">
        <v>85</v>
      </c>
      <c r="B5" s="1" t="s">
        <v>78</v>
      </c>
      <c r="C5" s="1" t="s">
        <v>220</v>
      </c>
      <c r="D5" s="1" t="s">
        <v>221</v>
      </c>
      <c r="E5" s="1" t="s">
        <v>222</v>
      </c>
      <c r="F5" s="1" t="s">
        <v>78</v>
      </c>
      <c r="G5" s="1" t="s">
        <v>79</v>
      </c>
      <c r="H5" s="1" t="s">
        <v>203</v>
      </c>
      <c r="I5" s="1" t="s">
        <v>223</v>
      </c>
      <c r="J5" s="1" t="s">
        <v>205</v>
      </c>
      <c r="K5" s="1" t="s">
        <v>223</v>
      </c>
      <c r="L5" s="1" t="s">
        <v>223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209</v>
      </c>
      <c r="R5" s="1" t="s">
        <v>224</v>
      </c>
      <c r="S5" s="1" t="s">
        <v>72</v>
      </c>
      <c r="T5" s="1" t="s">
        <v>34</v>
      </c>
      <c r="U5" s="1" t="s">
        <v>211</v>
      </c>
    </row>
    <row r="6" s="1" customFormat="1" spans="1:21">
      <c r="A6" s="1" t="s">
        <v>109</v>
      </c>
      <c r="B6" s="1" t="s">
        <v>78</v>
      </c>
      <c r="C6" s="1" t="s">
        <v>225</v>
      </c>
      <c r="D6" s="1" t="s">
        <v>111</v>
      </c>
      <c r="E6" s="1" t="s">
        <v>112</v>
      </c>
      <c r="F6" s="1" t="s">
        <v>78</v>
      </c>
      <c r="G6" s="1" t="s">
        <v>79</v>
      </c>
      <c r="H6" s="1" t="s">
        <v>203</v>
      </c>
      <c r="I6" s="1" t="s">
        <v>226</v>
      </c>
      <c r="J6" s="1" t="s">
        <v>205</v>
      </c>
      <c r="K6" s="1" t="s">
        <v>226</v>
      </c>
      <c r="L6" s="1" t="s">
        <v>226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209</v>
      </c>
      <c r="R6" s="1" t="s">
        <v>227</v>
      </c>
      <c r="S6" s="1" t="s">
        <v>72</v>
      </c>
      <c r="T6" s="1" t="s">
        <v>34</v>
      </c>
      <c r="U6" s="1" t="s">
        <v>211</v>
      </c>
    </row>
    <row r="7" s="1" customFormat="1" spans="1:21">
      <c r="A7" s="1" t="s">
        <v>125</v>
      </c>
      <c r="B7" s="1" t="s">
        <v>78</v>
      </c>
      <c r="C7" s="1" t="s">
        <v>228</v>
      </c>
      <c r="D7" s="1" t="s">
        <v>127</v>
      </c>
      <c r="E7" s="1" t="s">
        <v>128</v>
      </c>
      <c r="F7" s="1" t="s">
        <v>78</v>
      </c>
      <c r="G7" s="1" t="s">
        <v>79</v>
      </c>
      <c r="H7" s="1" t="s">
        <v>203</v>
      </c>
      <c r="I7" s="1" t="s">
        <v>229</v>
      </c>
      <c r="J7" s="1" t="s">
        <v>205</v>
      </c>
      <c r="K7" s="1" t="s">
        <v>229</v>
      </c>
      <c r="L7" s="1" t="s">
        <v>229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209</v>
      </c>
      <c r="R7" s="1" t="s">
        <v>230</v>
      </c>
      <c r="S7" s="1" t="s">
        <v>72</v>
      </c>
      <c r="T7" s="1" t="s">
        <v>34</v>
      </c>
      <c r="U7" s="1" t="s">
        <v>211</v>
      </c>
    </row>
    <row r="8" s="1" customFormat="1" spans="1:21">
      <c r="A8" s="1" t="s">
        <v>101</v>
      </c>
      <c r="B8" s="1" t="s">
        <v>78</v>
      </c>
      <c r="C8" s="1" t="s">
        <v>231</v>
      </c>
      <c r="D8" s="1" t="s">
        <v>232</v>
      </c>
      <c r="E8" s="1" t="s">
        <v>104</v>
      </c>
      <c r="F8" s="1" t="s">
        <v>78</v>
      </c>
      <c r="G8" s="1" t="s">
        <v>79</v>
      </c>
      <c r="H8" s="1" t="s">
        <v>203</v>
      </c>
      <c r="I8" s="1" t="s">
        <v>233</v>
      </c>
      <c r="J8" s="1" t="s">
        <v>205</v>
      </c>
      <c r="K8" s="1" t="s">
        <v>233</v>
      </c>
      <c r="L8" s="1" t="s">
        <v>233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209</v>
      </c>
      <c r="R8" s="1" t="s">
        <v>234</v>
      </c>
      <c r="S8" s="1" t="s">
        <v>72</v>
      </c>
      <c r="T8" s="1" t="s">
        <v>34</v>
      </c>
      <c r="U8" s="1" t="s">
        <v>211</v>
      </c>
    </row>
    <row r="9" s="1" customFormat="1" spans="1:21">
      <c r="A9" s="1" t="s">
        <v>133</v>
      </c>
      <c r="B9" s="1" t="s">
        <v>78</v>
      </c>
      <c r="C9" s="1" t="s">
        <v>235</v>
      </c>
      <c r="D9" s="1" t="s">
        <v>135</v>
      </c>
      <c r="E9" s="1" t="s">
        <v>136</v>
      </c>
      <c r="F9" s="1" t="s">
        <v>78</v>
      </c>
      <c r="G9" s="1" t="s">
        <v>79</v>
      </c>
      <c r="H9" s="1" t="s">
        <v>203</v>
      </c>
      <c r="I9" s="1" t="s">
        <v>233</v>
      </c>
      <c r="J9" s="1" t="s">
        <v>205</v>
      </c>
      <c r="K9" s="1" t="s">
        <v>233</v>
      </c>
      <c r="L9" s="1" t="s">
        <v>233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209</v>
      </c>
      <c r="R9" s="1" t="s">
        <v>236</v>
      </c>
      <c r="S9" s="1" t="s">
        <v>72</v>
      </c>
      <c r="T9" s="1" t="s">
        <v>34</v>
      </c>
      <c r="U9" s="1" t="s">
        <v>211</v>
      </c>
    </row>
    <row r="10" s="1" customFormat="1" spans="1:21">
      <c r="A10" s="1" t="s">
        <v>138</v>
      </c>
      <c r="B10" s="1" t="s">
        <v>78</v>
      </c>
      <c r="C10" s="1" t="s">
        <v>237</v>
      </c>
      <c r="D10" s="1" t="s">
        <v>135</v>
      </c>
      <c r="E10" s="1" t="s">
        <v>139</v>
      </c>
      <c r="F10" s="1" t="s">
        <v>78</v>
      </c>
      <c r="G10" s="1" t="s">
        <v>79</v>
      </c>
      <c r="H10" s="1" t="s">
        <v>203</v>
      </c>
      <c r="I10" s="1" t="s">
        <v>238</v>
      </c>
      <c r="J10" s="1" t="s">
        <v>205</v>
      </c>
      <c r="K10" s="1" t="s">
        <v>238</v>
      </c>
      <c r="L10" s="1" t="s">
        <v>238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209</v>
      </c>
      <c r="R10" s="1" t="s">
        <v>239</v>
      </c>
      <c r="S10" s="1" t="s">
        <v>72</v>
      </c>
      <c r="T10" s="1" t="s">
        <v>34</v>
      </c>
      <c r="U10" s="1" t="s">
        <v>211</v>
      </c>
    </row>
    <row r="11" s="1" customFormat="1" spans="1:21">
      <c r="A11" s="1" t="s">
        <v>117</v>
      </c>
      <c r="B11" s="1" t="s">
        <v>78</v>
      </c>
      <c r="C11" s="1" t="s">
        <v>240</v>
      </c>
      <c r="D11" s="1" t="s">
        <v>119</v>
      </c>
      <c r="E11" s="1" t="s">
        <v>120</v>
      </c>
      <c r="F11" s="1" t="s">
        <v>78</v>
      </c>
      <c r="G11" s="1" t="s">
        <v>79</v>
      </c>
      <c r="H11" s="1" t="s">
        <v>203</v>
      </c>
      <c r="I11" s="1" t="s">
        <v>241</v>
      </c>
      <c r="J11" s="1" t="s">
        <v>205</v>
      </c>
      <c r="K11" s="1" t="s">
        <v>241</v>
      </c>
      <c r="L11" s="1" t="s">
        <v>241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209</v>
      </c>
      <c r="R11" s="1" t="s">
        <v>242</v>
      </c>
      <c r="S11" s="1" t="s">
        <v>72</v>
      </c>
      <c r="T11" s="1" t="s">
        <v>34</v>
      </c>
      <c r="U11" s="1" t="s">
        <v>211</v>
      </c>
    </row>
    <row r="12" s="1" customFormat="1" spans="1:21">
      <c r="A12" s="1" t="s">
        <v>152</v>
      </c>
      <c r="B12" s="1" t="s">
        <v>78</v>
      </c>
      <c r="C12" s="1" t="s">
        <v>243</v>
      </c>
      <c r="D12" s="1" t="s">
        <v>154</v>
      </c>
      <c r="E12" s="1" t="s">
        <v>155</v>
      </c>
      <c r="F12" s="1" t="s">
        <v>78</v>
      </c>
      <c r="G12" s="1" t="s">
        <v>79</v>
      </c>
      <c r="H12" s="1" t="s">
        <v>203</v>
      </c>
      <c r="I12" s="1" t="s">
        <v>229</v>
      </c>
      <c r="J12" s="1" t="s">
        <v>205</v>
      </c>
      <c r="K12" s="1" t="s">
        <v>229</v>
      </c>
      <c r="L12" s="1" t="s">
        <v>229</v>
      </c>
      <c r="M12" s="1" t="s">
        <v>206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244</v>
      </c>
      <c r="S12" s="1" t="s">
        <v>72</v>
      </c>
      <c r="T12" s="1" t="s">
        <v>34</v>
      </c>
      <c r="U12" s="1" t="s">
        <v>211</v>
      </c>
    </row>
    <row r="13" s="1" customFormat="1" spans="1:21">
      <c r="A13" s="1" t="s">
        <v>70</v>
      </c>
      <c r="B13" s="1" t="s">
        <v>78</v>
      </c>
      <c r="C13" s="1" t="s">
        <v>245</v>
      </c>
      <c r="D13" s="1" t="s">
        <v>75</v>
      </c>
      <c r="E13" s="1" t="s">
        <v>77</v>
      </c>
      <c r="F13" s="1" t="s">
        <v>78</v>
      </c>
      <c r="G13" s="1" t="s">
        <v>79</v>
      </c>
      <c r="H13" s="1" t="s">
        <v>203</v>
      </c>
      <c r="I13" s="1" t="s">
        <v>246</v>
      </c>
      <c r="J13" s="1" t="s">
        <v>205</v>
      </c>
      <c r="K13" s="1" t="s">
        <v>246</v>
      </c>
      <c r="L13" s="1" t="s">
        <v>246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209</v>
      </c>
      <c r="R13" s="1" t="s">
        <v>247</v>
      </c>
      <c r="S13" s="1" t="s">
        <v>72</v>
      </c>
      <c r="T13" s="1" t="s">
        <v>34</v>
      </c>
      <c r="U13" s="1" t="s">
        <v>211</v>
      </c>
    </row>
    <row r="14" s="1" customFormat="1" spans="1:21">
      <c r="A14" s="1" t="s">
        <v>157</v>
      </c>
      <c r="B14" s="1" t="s">
        <v>78</v>
      </c>
      <c r="C14" s="1" t="s">
        <v>248</v>
      </c>
      <c r="D14" s="1" t="s">
        <v>249</v>
      </c>
      <c r="E14" s="1" t="s">
        <v>160</v>
      </c>
      <c r="F14" s="1" t="s">
        <v>78</v>
      </c>
      <c r="G14" s="1" t="s">
        <v>79</v>
      </c>
      <c r="H14" s="1" t="s">
        <v>203</v>
      </c>
      <c r="I14" s="1" t="s">
        <v>250</v>
      </c>
      <c r="J14" s="1" t="s">
        <v>205</v>
      </c>
      <c r="K14" s="1" t="s">
        <v>250</v>
      </c>
      <c r="L14" s="1" t="s">
        <v>250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209</v>
      </c>
      <c r="R14" s="1" t="s">
        <v>251</v>
      </c>
      <c r="S14" s="1" t="s">
        <v>72</v>
      </c>
      <c r="T14" s="1" t="s">
        <v>34</v>
      </c>
      <c r="U14" s="1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2022-03-01T03:00:13Z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381CB652E39D417481EC69C5296E8D8E</vt:lpwstr>
  </property>
</Properties>
</file>