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</definedName>
  </definedNames>
  <calcPr calcId="144525"/>
</workbook>
</file>

<file path=xl/sharedStrings.xml><?xml version="1.0" encoding="utf-8"?>
<sst xmlns="http://schemas.openxmlformats.org/spreadsheetml/2006/main" count="467" uniqueCount="192">
  <si>
    <t>去哪儿网酒店预付对账单</t>
  </si>
  <si>
    <t>供应商名称：</t>
  </si>
  <si>
    <t>港丰国际</t>
  </si>
  <si>
    <t>结算周期：</t>
  </si>
  <si>
    <t>2022-02-21至2022-02-27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</si>
  <si>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</si>
  <si>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</si>
  <si>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</si>
  <si>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</si>
  <si>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</si>
  <si>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</si>
  <si>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</si>
  <si>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</si>
  <si>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</si>
  <si>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</si>
  <si>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</si>
  <si>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</si>
  <si>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</si>
  <si>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</si>
  <si>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</si>
  <si>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¥4,024.99</t>
  </si>
  <si>
    <t>¥1,309.99</t>
  </si>
  <si>
    <t>¥265.00</t>
  </si>
  <si>
    <t>¥2,450.00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</si>
  <si>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</si>
  <si>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</si>
  <si>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</si>
  <si>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</si>
  <si>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</si>
  <si>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</si>
  <si>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</si>
  <si>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</si>
  <si>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</si>
  <si>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</si>
  <si>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</si>
  <si>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</si>
  <si>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</si>
  <si>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</si>
  <si>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</si>
  <si>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</si>
  <si>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</si>
  <si>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</si>
  <si>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</si>
  <si>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</si>
  <si>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</si>
  <si>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</si>
  <si>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</si>
  <si>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</si>
  <si>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</si>
  <si>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</si>
  <si>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</si>
  <si>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</si>
  <si>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</si>
  <si>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</si>
  <si>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</si>
  <si>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</si>
  <si>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</si>
  <si>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</si>
  <si>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</si>
  <si>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</si>
  <si>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</si>
  <si>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</si>
  <si>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</si>
  <si>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</si>
  <si>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</si>
  <si>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</si>
  <si>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</si>
  <si>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</si>
  <si>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</si>
  <si>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</si>
  <si>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702914150191</t>
  </si>
  <si>
    <t>2426396</t>
  </si>
  <si>
    <t>酒店预付</t>
  </si>
  <si>
    <t>否</t>
  </si>
  <si>
    <t>普通</t>
  </si>
  <si>
    <t>158563130</t>
  </si>
  <si>
    <t>仰光美利亚酒店</t>
  </si>
  <si>
    <t>1619975</t>
  </si>
  <si>
    <t>LIN/CONGXIN</t>
  </si>
  <si>
    <t>2022-02-20</t>
  </si>
  <si>
    <t>2022-02-21</t>
  </si>
  <si>
    <t>¥730.00</t>
  </si>
  <si>
    <t>¥79.00</t>
  </si>
  <si>
    <t>¥651.00</t>
  </si>
  <si>
    <t>Premium Room with Lake View</t>
  </si>
  <si>
    <t>WEBSITE</t>
  </si>
  <si>
    <t>702915050052</t>
  </si>
  <si>
    <t>2428190</t>
  </si>
  <si>
    <t>158565212</t>
  </si>
  <si>
    <t>威尼斯梅斯特奥酒店</t>
  </si>
  <si>
    <t>FU/GANG</t>
  </si>
  <si>
    <t>2022-02-22</t>
  </si>
  <si>
    <t>¥220.00</t>
  </si>
  <si>
    <t>¥21.00</t>
  </si>
  <si>
    <t>¥199.00</t>
  </si>
  <si>
    <t>Twin Room</t>
  </si>
  <si>
    <t>702917369024</t>
  </si>
  <si>
    <t>2432352</t>
  </si>
  <si>
    <t>221909225</t>
  </si>
  <si>
    <t>澳门葡京酒店</t>
  </si>
  <si>
    <t>JING/SU</t>
  </si>
  <si>
    <t>2022-02-23</t>
  </si>
  <si>
    <t>2022-03-01</t>
  </si>
  <si>
    <t>2022-03-02</t>
  </si>
  <si>
    <t>¥372.00</t>
  </si>
  <si>
    <t>2022-02-23 17:19:13</t>
  </si>
  <si>
    <t>Standard Double Room</t>
  </si>
  <si>
    <t>702917041239</t>
  </si>
  <si>
    <t>2432341</t>
  </si>
  <si>
    <t>158554688</t>
  </si>
  <si>
    <t>曼谷 W 酒店 (SHA Plus+)</t>
  </si>
  <si>
    <t>KUNLANIT/KANGKWASING</t>
  </si>
  <si>
    <t>2022-02-24</t>
  </si>
  <si>
    <t>¥638.00</t>
  </si>
  <si>
    <t>¥62.00</t>
  </si>
  <si>
    <t>¥576.00</t>
  </si>
  <si>
    <t>Wonderful Twin Room</t>
  </si>
  <si>
    <t>702918860221</t>
  </si>
  <si>
    <t>2434359</t>
  </si>
  <si>
    <t>221902679</t>
  </si>
  <si>
    <t>香港悦来酒店</t>
  </si>
  <si>
    <t>CHAN/HOICHEUNG</t>
  </si>
  <si>
    <t>2022-02-25</t>
  </si>
  <si>
    <t>¥937.99</t>
  </si>
  <si>
    <t>2022-02-24 21:38:58</t>
  </si>
  <si>
    <t>Panda Plus Twin Room</t>
  </si>
  <si>
    <t>702920259434</t>
  </si>
  <si>
    <t>2435461</t>
  </si>
  <si>
    <t>221905778</t>
  </si>
  <si>
    <t>香港青逸酒店</t>
  </si>
  <si>
    <t>IP/YINGLAM</t>
  </si>
  <si>
    <t>2022-02-26</t>
  </si>
  <si>
    <t>2022-02-27</t>
  </si>
  <si>
    <t>¥1,127.00</t>
  </si>
  <si>
    <t>¥103.00</t>
  </si>
  <si>
    <t>¥1,024.00</t>
  </si>
  <si>
    <t>Superior Double or Twin Room (With WiFi)</t>
  </si>
  <si>
    <t>合计</t>
  </si>
  <si>
    <t/>
  </si>
  <si>
    <t>¥2,715.00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</si>
  <si>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</si>
  <si>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</si>
  <si>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</si>
  <si>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</si>
  <si>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</si>
  <si>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</si>
  <si>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</si>
  <si>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</si>
  <si>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</si>
  <si>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A220301111320481</t>
  </si>
  <si>
    <t>A220301111341481</t>
  </si>
  <si>
    <r>
      <t>总计：</t>
    </r>
    <r>
      <rPr>
        <sz val="10"/>
        <rFont val="Arial"/>
        <charset val="134"/>
      </rPr>
      <t>2450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</si>
  <si>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</si>
  <si>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</si>
  <si>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</si>
  <si>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</si>
  <si>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</si>
  <si>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</si>
  <si>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</si>
  <si>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</si>
  <si>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</si>
  <si>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</si>
  <si>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</si>
  <si>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</si>
  <si>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</si>
  <si>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</si>
  <si>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</si>
  <si>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</si>
  <si>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</si>
  <si>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曼谷W酒店</t>
  </si>
  <si>
    <t>KUNLANIT KANGKWASING</t>
  </si>
  <si>
    <t>退房日周结</t>
  </si>
  <si>
    <t>576.00</t>
  </si>
  <si>
    <t>RMB</t>
  </si>
  <si>
    <t>0</t>
  </si>
  <si>
    <t>0.00</t>
  </si>
  <si>
    <t>去哪儿直连</t>
  </si>
  <si>
    <t>31</t>
  </si>
  <si>
    <t>2022-02-23 17:25:02</t>
  </si>
  <si>
    <t>汇智国际旅游发展有限公司</t>
  </si>
  <si>
    <t>直采</t>
  </si>
  <si>
    <t>威尼斯梅斯特A&amp;O酒店</t>
  </si>
  <si>
    <t>FU GANG</t>
  </si>
  <si>
    <t>199.00</t>
  </si>
  <si>
    <t>2022-02-21 12:25:25</t>
  </si>
  <si>
    <t>直连</t>
  </si>
  <si>
    <t>IP YINGLAM</t>
  </si>
  <si>
    <t>1024.00</t>
  </si>
  <si>
    <t>2022-02-26 16:29:04</t>
  </si>
  <si>
    <t>LIN CONGXIN</t>
  </si>
  <si>
    <t>651.00</t>
  </si>
  <si>
    <t>2022-02-20 12:23:03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</si>
</sst>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17" borderId="15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6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91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102</v>
      </c>
      <c r="P4" s="7" t="s">
        <v>103</v>
      </c>
      <c r="Q4" s="7"/>
      <c r="R4" s="11" t="s">
        <v>104</v>
      </c>
      <c r="S4" s="12" t="s">
        <v>104</v>
      </c>
      <c r="T4" s="7" t="s">
        <v>105</v>
      </c>
      <c r="U4" s="11" t="s">
        <v>19</v>
      </c>
      <c r="V4" s="11" t="s">
        <v>19</v>
      </c>
      <c r="W4" s="12" t="s">
        <v>19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19</v>
      </c>
      <c r="AD4" t="s">
        <v>6</v>
      </c>
      <c r="AE4" t="s">
        <v>106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109</v>
      </c>
      <c r="H5" s="7" t="s">
        <v>110</v>
      </c>
      <c r="I5" s="7" t="s">
        <v>77</v>
      </c>
      <c r="J5" s="7" t="s">
        <v>2</v>
      </c>
      <c r="K5" s="7" t="s">
        <v>111</v>
      </c>
      <c r="L5" s="7">
        <v>1</v>
      </c>
      <c r="M5" s="7">
        <v>1</v>
      </c>
      <c r="N5" s="7" t="s">
        <v>101</v>
      </c>
      <c r="O5" s="7" t="s">
        <v>101</v>
      </c>
      <c r="P5" s="7" t="s">
        <v>112</v>
      </c>
      <c r="Q5" s="7"/>
      <c r="R5" s="11" t="s">
        <v>113</v>
      </c>
      <c r="S5" s="12" t="s">
        <v>19</v>
      </c>
      <c r="T5" s="7"/>
      <c r="U5" s="11" t="s">
        <v>19</v>
      </c>
      <c r="V5" s="11" t="s">
        <v>113</v>
      </c>
      <c r="W5" s="12" t="s">
        <v>114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117</v>
      </c>
      <c r="B6" s="6" t="s">
        <v>118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119</v>
      </c>
      <c r="H6" s="7" t="s">
        <v>120</v>
      </c>
      <c r="I6" s="7" t="s">
        <v>77</v>
      </c>
      <c r="J6" s="7" t="s">
        <v>2</v>
      </c>
      <c r="K6" s="7" t="s">
        <v>121</v>
      </c>
      <c r="L6" s="7">
        <v>1</v>
      </c>
      <c r="M6" s="7">
        <v>1</v>
      </c>
      <c r="N6" s="7" t="s">
        <v>112</v>
      </c>
      <c r="O6" s="7" t="s">
        <v>112</v>
      </c>
      <c r="P6" s="7" t="s">
        <v>122</v>
      </c>
      <c r="Q6" s="7"/>
      <c r="R6" s="11" t="s">
        <v>123</v>
      </c>
      <c r="S6" s="12" t="s">
        <v>123</v>
      </c>
      <c r="T6" s="7" t="s">
        <v>124</v>
      </c>
      <c r="U6" s="11" t="s">
        <v>19</v>
      </c>
      <c r="V6" s="11" t="s">
        <v>19</v>
      </c>
      <c r="W6" s="12" t="s">
        <v>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19</v>
      </c>
      <c r="AD6" t="s">
        <v>6</v>
      </c>
      <c r="AE6" t="s">
        <v>125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126</v>
      </c>
      <c r="B7" s="6" t="s">
        <v>127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128</v>
      </c>
      <c r="H7" s="7" t="s">
        <v>129</v>
      </c>
      <c r="I7" s="7" t="s">
        <v>77</v>
      </c>
      <c r="J7" s="7" t="s">
        <v>2</v>
      </c>
      <c r="K7" s="7" t="s">
        <v>130</v>
      </c>
      <c r="L7" s="7">
        <v>1</v>
      </c>
      <c r="M7" s="7">
        <v>1</v>
      </c>
      <c r="N7" s="7" t="s">
        <v>131</v>
      </c>
      <c r="O7" s="7" t="s">
        <v>131</v>
      </c>
      <c r="P7" s="7" t="s">
        <v>132</v>
      </c>
      <c r="Q7" s="7"/>
      <c r="R7" s="11" t="s">
        <v>133</v>
      </c>
      <c r="S7" s="12" t="s">
        <v>19</v>
      </c>
      <c r="T7" s="7"/>
      <c r="U7" s="11" t="s">
        <v>19</v>
      </c>
      <c r="V7" s="11" t="s">
        <v>133</v>
      </c>
      <c r="W7" s="12" t="s">
        <v>134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85</v>
      </c>
      <c r="AG7" t="s">
        <v>73</v>
      </c>
      <c r="AH7" t="s">
        <v>19</v>
      </c>
    </row>
    <row r="8" customHeight="1" spans="1:32">
      <c r="A8" s="10" t="s">
        <v>137</v>
      </c>
      <c r="B8" s="10"/>
      <c r="C8" s="10" t="s">
        <v>138</v>
      </c>
      <c r="D8" s="10"/>
      <c r="E8" s="10"/>
      <c r="F8" s="10"/>
      <c r="G8" s="10" t="s">
        <v>138</v>
      </c>
      <c r="H8" s="10" t="s">
        <v>138</v>
      </c>
      <c r="I8" s="10" t="s">
        <v>138</v>
      </c>
      <c r="J8" s="10" t="s">
        <v>138</v>
      </c>
      <c r="K8" s="10" t="s">
        <v>138</v>
      </c>
      <c r="L8" s="10" t="s">
        <v>138</v>
      </c>
      <c r="M8" s="10" t="s">
        <v>138</v>
      </c>
      <c r="N8" s="10" t="s">
        <v>138</v>
      </c>
      <c r="O8" s="10" t="s">
        <v>138</v>
      </c>
      <c r="P8" s="10" t="s">
        <v>138</v>
      </c>
      <c r="Q8" s="10"/>
      <c r="R8" s="13" t="s">
        <v>20</v>
      </c>
      <c r="S8" s="13" t="s">
        <v>21</v>
      </c>
      <c r="T8" s="10" t="s">
        <v>138</v>
      </c>
      <c r="U8" s="13"/>
      <c r="V8" s="13" t="s">
        <v>139</v>
      </c>
      <c r="W8" s="13" t="s">
        <v>22</v>
      </c>
      <c r="X8" s="13"/>
      <c r="Y8" s="13"/>
      <c r="Z8" s="13"/>
      <c r="AA8" s="10"/>
      <c r="AB8" s="13"/>
      <c r="AC8" s="10"/>
      <c r="AD8" s="10" t="s">
        <v>138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C14" sqref="C14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140</v>
      </c>
      <c r="B1" s="4" t="s">
        <v>141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142</v>
      </c>
      <c r="H1" s="4" t="s">
        <v>143</v>
      </c>
      <c r="I1" s="4" t="s">
        <v>13</v>
      </c>
      <c r="J1" s="4" t="s">
        <v>17</v>
      </c>
      <c r="K1" s="4" t="s">
        <v>18</v>
      </c>
      <c r="L1" s="9" t="s">
        <v>144</v>
      </c>
      <c r="M1" s="4" t="s">
        <v>145</v>
      </c>
      <c r="N1" s="4" t="s">
        <v>146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147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4" sqref="A14:C1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148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651</v>
      </c>
      <c r="E2" t="str">
        <f>VLOOKUP(A2,HOP!A:L,12,0)</f>
        <v>651.00</v>
      </c>
      <c r="F2" t="str">
        <f>VLOOKUP(A2,HOP!A:C,3,0)</f>
        <v>2426396</v>
      </c>
      <c r="G2">
        <f>D2-E2</f>
        <v>0</v>
      </c>
      <c r="H2" t="str">
        <f>$H$1&amp;F2</f>
        <v>，2426396</v>
      </c>
      <c r="I2" t="str">
        <f>VLOOKUP(A2,HOP!A:U,21,0)</f>
        <v>直连</v>
      </c>
    </row>
    <row r="3" ht="14.25" customHeight="1" spans="1:9">
      <c r="A3" s="6" t="s">
        <v>86</v>
      </c>
      <c r="B3" s="7" t="s">
        <v>80</v>
      </c>
      <c r="C3" s="7" t="s">
        <v>91</v>
      </c>
      <c r="D3" s="3">
        <v>199</v>
      </c>
      <c r="E3" t="str">
        <f>VLOOKUP(A3,HOP!A:L,12,0)</f>
        <v>199.00</v>
      </c>
      <c r="F3" t="str">
        <f>VLOOKUP(A3,HOP!A:C,3,0)</f>
        <v>2428190</v>
      </c>
      <c r="G3">
        <f>D3-E3</f>
        <v>0</v>
      </c>
      <c r="H3" t="str">
        <f>$H$1&amp;F3</f>
        <v>，2428190</v>
      </c>
      <c r="I3" t="str">
        <f>VLOOKUP(A3,HOP!A:U,21,0)</f>
        <v>直连</v>
      </c>
    </row>
    <row r="4" ht="14.25" hidden="1" customHeight="1" spans="1:9">
      <c r="A4" s="6" t="s">
        <v>96</v>
      </c>
      <c r="B4" s="7" t="s">
        <v>102</v>
      </c>
      <c r="C4" s="7" t="s">
        <v>103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>D4-E4</f>
        <v>#N/A</v>
      </c>
      <c r="H4" t="e">
        <f>$H$1&amp;F4</f>
        <v>#N/A</v>
      </c>
      <c r="I4" t="e">
        <f>VLOOKUP(A4,HOP!A:U,21,0)</f>
        <v>#N/A</v>
      </c>
    </row>
    <row r="5" ht="14.25" customHeight="1" spans="1:9">
      <c r="A5" s="6" t="s">
        <v>107</v>
      </c>
      <c r="B5" s="7" t="s">
        <v>101</v>
      </c>
      <c r="C5" s="7" t="s">
        <v>112</v>
      </c>
      <c r="D5" s="3">
        <v>576</v>
      </c>
      <c r="E5" t="str">
        <f>VLOOKUP(A5,HOP!A:L,12,0)</f>
        <v>576.00</v>
      </c>
      <c r="F5" t="str">
        <f>VLOOKUP(A5,HOP!A:C,3,0)</f>
        <v>2432341</v>
      </c>
      <c r="G5">
        <f>D5-E5</f>
        <v>0</v>
      </c>
      <c r="H5" t="str">
        <f>$H$1&amp;F5</f>
        <v>，2432341</v>
      </c>
      <c r="I5" t="str">
        <f>VLOOKUP(A5,HOP!A:U,21,0)</f>
        <v>直采</v>
      </c>
    </row>
    <row r="6" ht="14.25" hidden="1" customHeight="1" spans="1:9">
      <c r="A6" s="6" t="s">
        <v>117</v>
      </c>
      <c r="B6" s="7" t="s">
        <v>112</v>
      </c>
      <c r="C6" s="7" t="s">
        <v>122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>D6-E6</f>
        <v>#N/A</v>
      </c>
      <c r="H6" t="e">
        <f>$H$1&amp;F6</f>
        <v>#N/A</v>
      </c>
      <c r="I6" t="e">
        <f>VLOOKUP(A6,HOP!A:U,21,0)</f>
        <v>#N/A</v>
      </c>
    </row>
    <row r="7" ht="14.25" customHeight="1" spans="1:9">
      <c r="A7" s="6" t="s">
        <v>126</v>
      </c>
      <c r="B7" s="7" t="s">
        <v>131</v>
      </c>
      <c r="C7" s="7" t="s">
        <v>132</v>
      </c>
      <c r="D7" s="3">
        <v>1024</v>
      </c>
      <c r="E7" t="str">
        <f>VLOOKUP(A7,HOP!A:L,12,0)</f>
        <v>1024.00</v>
      </c>
      <c r="F7" t="str">
        <f>VLOOKUP(A7,HOP!A:C,3,0)</f>
        <v>2435461</v>
      </c>
      <c r="G7">
        <f>D7-E7</f>
        <v>0</v>
      </c>
      <c r="H7" t="str">
        <f>$H$1&amp;F7</f>
        <v>，2435461</v>
      </c>
      <c r="I7" t="str">
        <f>VLOOKUP(A7,HOP!A:U,21,0)</f>
        <v>直连</v>
      </c>
    </row>
    <row r="9" spans="4:4">
      <c r="D9" s="3">
        <f>SUM(D2:D8)</f>
        <v>2450</v>
      </c>
    </row>
    <row r="10" ht="14.25" spans="4:4">
      <c r="D10" s="8" t="s">
        <v>23</v>
      </c>
    </row>
    <row r="14" spans="1:3">
      <c r="A14" t="s">
        <v>149</v>
      </c>
      <c r="C14">
        <v>576</v>
      </c>
    </row>
    <row r="15" spans="1:3">
      <c r="A15" t="s">
        <v>150</v>
      </c>
      <c r="C15">
        <v>1874</v>
      </c>
    </row>
    <row r="16" spans="1:3">
      <c r="A16" s="5" t="s">
        <v>151</v>
      </c>
      <c r="C16">
        <f>SUBTOTAL(9,C14:C15)</f>
        <v>2450</v>
      </c>
    </row>
  </sheetData>
  <autoFilter ref="A1:I7">
    <filterColumn colId="3">
      <filters>
        <filter val="199.00"/>
        <filter val="576.00"/>
        <filter val="651.00"/>
        <filter val="1,024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1">
      <c r="A1" s="2" t="s">
        <v>152</v>
      </c>
      <c r="B1" s="2" t="s">
        <v>153</v>
      </c>
      <c r="C1" s="2" t="s">
        <v>154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155</v>
      </c>
      <c r="I1" s="2" t="s">
        <v>156</v>
      </c>
      <c r="J1" s="2" t="s">
        <v>157</v>
      </c>
      <c r="K1" s="2" t="s">
        <v>158</v>
      </c>
      <c r="L1" s="2" t="s">
        <v>159</v>
      </c>
      <c r="M1" s="2" t="s">
        <v>160</v>
      </c>
      <c r="N1" s="2" t="s">
        <v>161</v>
      </c>
      <c r="O1" s="2" t="s">
        <v>162</v>
      </c>
      <c r="P1" s="2" t="s">
        <v>163</v>
      </c>
      <c r="Q1" s="2" t="s">
        <v>164</v>
      </c>
      <c r="R1" s="2" t="s">
        <v>165</v>
      </c>
      <c r="S1" s="2" t="s">
        <v>166</v>
      </c>
      <c r="T1" s="2" t="s">
        <v>167</v>
      </c>
      <c r="U1" s="2" t="s">
        <v>168</v>
      </c>
    </row>
    <row r="2" s="1" customFormat="1" spans="1:21">
      <c r="A2" s="1" t="s">
        <v>107</v>
      </c>
      <c r="B2" s="1" t="s">
        <v>101</v>
      </c>
      <c r="C2" s="1" t="s">
        <v>108</v>
      </c>
      <c r="D2" s="1" t="s">
        <v>169</v>
      </c>
      <c r="E2" s="1" t="s">
        <v>170</v>
      </c>
      <c r="F2" s="1" t="s">
        <v>101</v>
      </c>
      <c r="G2" s="1" t="s">
        <v>112</v>
      </c>
      <c r="H2" s="1" t="s">
        <v>171</v>
      </c>
      <c r="I2" s="1" t="s">
        <v>172</v>
      </c>
      <c r="J2" s="1" t="s">
        <v>173</v>
      </c>
      <c r="K2" s="1" t="s">
        <v>172</v>
      </c>
      <c r="L2" s="1" t="s">
        <v>172</v>
      </c>
      <c r="M2" s="1" t="s">
        <v>174</v>
      </c>
      <c r="N2" s="1" t="s">
        <v>174</v>
      </c>
      <c r="O2" s="1" t="s">
        <v>175</v>
      </c>
      <c r="P2" s="1" t="s">
        <v>176</v>
      </c>
      <c r="Q2" s="1" t="s">
        <v>177</v>
      </c>
      <c r="R2" s="1" t="s">
        <v>178</v>
      </c>
      <c r="S2" s="1" t="s">
        <v>73</v>
      </c>
      <c r="T2" s="1" t="s">
        <v>179</v>
      </c>
      <c r="U2" s="1" t="s">
        <v>180</v>
      </c>
    </row>
    <row r="3" s="1" customFormat="1" spans="1:21">
      <c r="A3" s="1" t="s">
        <v>86</v>
      </c>
      <c r="B3" s="1" t="s">
        <v>80</v>
      </c>
      <c r="C3" s="1" t="s">
        <v>87</v>
      </c>
      <c r="D3" s="1" t="s">
        <v>181</v>
      </c>
      <c r="E3" s="1" t="s">
        <v>182</v>
      </c>
      <c r="F3" s="1" t="s">
        <v>80</v>
      </c>
      <c r="G3" s="1" t="s">
        <v>91</v>
      </c>
      <c r="H3" s="1" t="s">
        <v>171</v>
      </c>
      <c r="I3" s="1" t="s">
        <v>183</v>
      </c>
      <c r="J3" s="1" t="s">
        <v>173</v>
      </c>
      <c r="K3" s="1" t="s">
        <v>183</v>
      </c>
      <c r="L3" s="1" t="s">
        <v>183</v>
      </c>
      <c r="M3" s="1" t="s">
        <v>174</v>
      </c>
      <c r="N3" s="1" t="s">
        <v>174</v>
      </c>
      <c r="O3" s="1" t="s">
        <v>175</v>
      </c>
      <c r="P3" s="1" t="s">
        <v>176</v>
      </c>
      <c r="Q3" s="1" t="s">
        <v>177</v>
      </c>
      <c r="R3" s="1" t="s">
        <v>184</v>
      </c>
      <c r="S3" s="1" t="s">
        <v>73</v>
      </c>
      <c r="T3" s="1" t="s">
        <v>179</v>
      </c>
      <c r="U3" s="1" t="s">
        <v>185</v>
      </c>
    </row>
    <row r="4" s="1" customFormat="1" spans="1:21">
      <c r="A4" s="1" t="s">
        <v>126</v>
      </c>
      <c r="B4" s="1" t="s">
        <v>131</v>
      </c>
      <c r="C4" s="1" t="s">
        <v>127</v>
      </c>
      <c r="D4" s="1" t="s">
        <v>129</v>
      </c>
      <c r="E4" s="1" t="s">
        <v>186</v>
      </c>
      <c r="F4" s="1" t="s">
        <v>131</v>
      </c>
      <c r="G4" s="1" t="s">
        <v>132</v>
      </c>
      <c r="H4" s="1" t="s">
        <v>171</v>
      </c>
      <c r="I4" s="1" t="s">
        <v>187</v>
      </c>
      <c r="J4" s="1" t="s">
        <v>173</v>
      </c>
      <c r="K4" s="1" t="s">
        <v>187</v>
      </c>
      <c r="L4" s="1" t="s">
        <v>187</v>
      </c>
      <c r="M4" s="1" t="s">
        <v>174</v>
      </c>
      <c r="N4" s="1" t="s">
        <v>174</v>
      </c>
      <c r="O4" s="1" t="s">
        <v>175</v>
      </c>
      <c r="P4" s="1" t="s">
        <v>176</v>
      </c>
      <c r="Q4" s="1" t="s">
        <v>177</v>
      </c>
      <c r="R4" s="1" t="s">
        <v>188</v>
      </c>
      <c r="S4" s="1" t="s">
        <v>73</v>
      </c>
      <c r="T4" s="1" t="s">
        <v>179</v>
      </c>
      <c r="U4" s="1" t="s">
        <v>185</v>
      </c>
    </row>
    <row r="5" s="1" customFormat="1" spans="1:21">
      <c r="A5" s="1" t="s">
        <v>70</v>
      </c>
      <c r="B5" s="1" t="s">
        <v>79</v>
      </c>
      <c r="C5" s="1" t="s">
        <v>71</v>
      </c>
      <c r="D5" s="1" t="s">
        <v>76</v>
      </c>
      <c r="E5" s="1" t="s">
        <v>189</v>
      </c>
      <c r="F5" s="1" t="s">
        <v>79</v>
      </c>
      <c r="G5" s="1" t="s">
        <v>80</v>
      </c>
      <c r="H5" s="1" t="s">
        <v>171</v>
      </c>
      <c r="I5" s="1" t="s">
        <v>190</v>
      </c>
      <c r="J5" s="1" t="s">
        <v>173</v>
      </c>
      <c r="K5" s="1" t="s">
        <v>190</v>
      </c>
      <c r="L5" s="1" t="s">
        <v>190</v>
      </c>
      <c r="M5" s="1" t="s">
        <v>174</v>
      </c>
      <c r="N5" s="1" t="s">
        <v>174</v>
      </c>
      <c r="O5" s="1" t="s">
        <v>175</v>
      </c>
      <c r="P5" s="1" t="s">
        <v>176</v>
      </c>
      <c r="Q5" s="1" t="s">
        <v>177</v>
      </c>
      <c r="R5" s="1" t="s">
        <v>191</v>
      </c>
      <c r="S5" s="1" t="s">
        <v>73</v>
      </c>
      <c r="T5" s="1" t="s">
        <v>179</v>
      </c>
      <c r="U5" s="1" t="s">
        <v>185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2022-03-01T03:12:55Z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EAE6B6002D9E4AE9B64CCB78D60DC5F7</vt:lpwstr>
  </property>
</Properties>
</file>