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<sst xmlns="http://schemas.openxmlformats.org/spreadsheetml/2006/main" count="615" uniqueCount="206">
  <si>
    <t>去哪儿网酒店预付对账单</t>
  </si>
  <si>
    <t>供应商名称：</t>
  </si>
  <si>
    <t>趣悠游</t>
  </si>
  <si>
    <t>结算周期：</t>
  </si>
  <si>
    <t>2022-02-21至2022-02-27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</si>
  <si>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</si>
  <si>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</si>
  <si>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</si>
  <si>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</si>
  <si>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</si>
  <si>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</si>
  <si>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</si>
  <si>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</si>
  <si>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</si>
  <si>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</si>
  <si>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</si>
  <si>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</si>
  <si>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</si>
  <si>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</si>
  <si>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</si>
  <si>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¥7,338.00</t>
  </si>
  <si>
    <t>¥720.00</t>
  </si>
  <si>
    <t>¥6,618.00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</si>
  <si>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</si>
  <si>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</si>
  <si>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</si>
  <si>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</si>
  <si>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</si>
  <si>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</si>
  <si>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</si>
  <si>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</si>
  <si>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</si>
  <si>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</si>
  <si>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</si>
  <si>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</si>
  <si>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</si>
  <si>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</si>
  <si>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</si>
  <si>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</si>
  <si>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</si>
  <si>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</si>
  <si>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</si>
  <si>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</si>
  <si>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</si>
  <si>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</si>
  <si>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</si>
  <si>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</si>
  <si>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</si>
  <si>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</si>
  <si>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</si>
  <si>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</si>
  <si>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</si>
  <si>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</si>
  <si>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</si>
  <si>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</si>
  <si>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</si>
  <si>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</si>
  <si>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</si>
  <si>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</si>
  <si>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</si>
  <si>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</si>
  <si>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</si>
  <si>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</si>
  <si>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</si>
  <si>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</si>
  <si>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</si>
  <si>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</si>
  <si>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</si>
  <si>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</si>
  <si>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702914086209</t>
  </si>
  <si>
    <t>2426449</t>
  </si>
  <si>
    <t>酒店预付</t>
  </si>
  <si>
    <t>否</t>
  </si>
  <si>
    <t>普通</t>
  </si>
  <si>
    <t>229705244</t>
  </si>
  <si>
    <t>峰景轩</t>
  </si>
  <si>
    <t>1626188</t>
  </si>
  <si>
    <t>ZHANG/SONGYANG</t>
  </si>
  <si>
    <t>2022-02-20</t>
  </si>
  <si>
    <t>2022-02-21</t>
  </si>
  <si>
    <t>¥308.00</t>
  </si>
  <si>
    <t>¥23.00</t>
  </si>
  <si>
    <t>¥285.00</t>
  </si>
  <si>
    <t>Deluxe Twin Room（female only）</t>
  </si>
  <si>
    <t>WEBSITE</t>
  </si>
  <si>
    <t>702914979837</t>
  </si>
  <si>
    <t>2426151</t>
  </si>
  <si>
    <t>197300774</t>
  </si>
  <si>
    <t>威尼斯梅斯特奥酒店</t>
  </si>
  <si>
    <t>FU/GANG</t>
  </si>
  <si>
    <t>¥219.00</t>
  </si>
  <si>
    <t>¥21.00</t>
  </si>
  <si>
    <t>¥198.00</t>
  </si>
  <si>
    <t>Twin Room</t>
  </si>
  <si>
    <t>702912885328</t>
  </si>
  <si>
    <t>2423234</t>
  </si>
  <si>
    <t>197305109</t>
  </si>
  <si>
    <t>迪拜市中心福朋喜来登酒店</t>
  </si>
  <si>
    <t>LI/XINXIN</t>
  </si>
  <si>
    <t>2022-02-18</t>
  </si>
  <si>
    <t>2022-02-19</t>
  </si>
  <si>
    <t>2022-02-22</t>
  </si>
  <si>
    <t>¥1,764.00</t>
  </si>
  <si>
    <t>¥177.00</t>
  </si>
  <si>
    <t>¥1,587.00</t>
  </si>
  <si>
    <t>classic room</t>
  </si>
  <si>
    <t>702915898712</t>
  </si>
  <si>
    <t>2428192</t>
  </si>
  <si>
    <t>2022-02-23</t>
  </si>
  <si>
    <t>¥223.00</t>
  </si>
  <si>
    <t>¥202.00</t>
  </si>
  <si>
    <t>702917062566</t>
  </si>
  <si>
    <t>2431897</t>
  </si>
  <si>
    <t>197317790</t>
  </si>
  <si>
    <t>芭堤雅格兰德中心点酒店</t>
  </si>
  <si>
    <t>SUPAN/PIMWARANTHIYA|WANG/WANLI|ZHENG/DA</t>
  </si>
  <si>
    <t>2022-02-24</t>
  </si>
  <si>
    <t>2022-02-25</t>
  </si>
  <si>
    <t>¥1,593.00</t>
  </si>
  <si>
    <t>¥153.00</t>
  </si>
  <si>
    <t>¥1,440.00</t>
  </si>
  <si>
    <t>Deluxe Sea-view</t>
  </si>
  <si>
    <t>702912849627</t>
  </si>
  <si>
    <t>2421847</t>
  </si>
  <si>
    <t>197317304</t>
  </si>
  <si>
    <t>莫斯科伊兹麦洛瓦伽玛酒店</t>
  </si>
  <si>
    <t>ZHAO/HAIYAN</t>
  </si>
  <si>
    <t>¥1,281.00</t>
  </si>
  <si>
    <t>¥126.00</t>
  </si>
  <si>
    <t>¥1,155.00</t>
  </si>
  <si>
    <t>Standard Double Room</t>
  </si>
  <si>
    <t>702912041799</t>
  </si>
  <si>
    <t>2421922</t>
  </si>
  <si>
    <t>YUAN/ZHENKUN</t>
  </si>
  <si>
    <t>702915567469</t>
  </si>
  <si>
    <t>2429474</t>
  </si>
  <si>
    <t>241153825</t>
  </si>
  <si>
    <t>明斯克北京饭店</t>
  </si>
  <si>
    <t>CHEN/YIYANG|ZHANG/BOWEN</t>
  </si>
  <si>
    <t>¥669.00</t>
  </si>
  <si>
    <t>¥73.00</t>
  </si>
  <si>
    <t>¥596.00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</si>
  <si>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</si>
  <si>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</si>
  <si>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</si>
  <si>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</si>
  <si>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</si>
  <si>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</si>
  <si>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</si>
  <si>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</si>
  <si>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</si>
  <si>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</si>
  <si>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</si>
  <si>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A220301111814481</t>
  </si>
  <si>
    <t>A220301111832481</t>
  </si>
  <si>
    <r>
      <t>总计：</t>
    </r>
    <r>
      <rPr>
        <sz val="10"/>
        <rFont val="Arial"/>
        <charset val="134"/>
      </rPr>
      <t>6618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</si>
  <si>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</si>
  <si>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</si>
  <si>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</si>
  <si>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</si>
  <si>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</si>
  <si>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</si>
  <si>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</si>
  <si>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</si>
  <si>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</si>
  <si>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</si>
  <si>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</si>
  <si>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</si>
  <si>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</si>
  <si>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</si>
  <si>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</si>
  <si>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</si>
  <si>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</si>
  <si>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 xml:space="preserve">迪拜市中心福朋喜来登酒店 </t>
  </si>
  <si>
    <t>LI XINXIN</t>
  </si>
  <si>
    <t>退房日周结</t>
  </si>
  <si>
    <t>1587.00</t>
  </si>
  <si>
    <t>RMB</t>
  </si>
  <si>
    <t>0</t>
  </si>
  <si>
    <t>0.00</t>
  </si>
  <si>
    <t>趣悠游国际直连</t>
  </si>
  <si>
    <t>1659</t>
  </si>
  <si>
    <t>2022-02-18 19:57:25</t>
  </si>
  <si>
    <t>广州汇登信息科技有限公司</t>
  </si>
  <si>
    <t>直连</t>
  </si>
  <si>
    <t>CHEN YIYANG,ZHANG BOWEN</t>
  </si>
  <si>
    <t>596.00</t>
  </si>
  <si>
    <t>2022-02-21 19:28:19</t>
  </si>
  <si>
    <t>威尼斯梅斯特A&amp;O酒店</t>
  </si>
  <si>
    <t>FU GANG</t>
  </si>
  <si>
    <t>202.00</t>
  </si>
  <si>
    <t>2022-02-21 12:26:45</t>
  </si>
  <si>
    <t>198.00</t>
  </si>
  <si>
    <t>2022-02-20 09:57:56</t>
  </si>
  <si>
    <t>SUPAN PIMWARANTHIYA,WANG WANLI,ZHENG DA</t>
  </si>
  <si>
    <t>1440.00</t>
  </si>
  <si>
    <t>2022-02-23 14:09:55</t>
  </si>
  <si>
    <t>直采</t>
  </si>
  <si>
    <t>ZHANG SONGYANG</t>
  </si>
  <si>
    <t>285.00</t>
  </si>
  <si>
    <t>2022-02-20 12:54:26</t>
  </si>
  <si>
    <t>YUAN ZHENKUN</t>
  </si>
  <si>
    <t>1155.00</t>
  </si>
  <si>
    <t>2022-02-18 11:04:04</t>
  </si>
  <si>
    <t>ZHAO HAIYAN</t>
  </si>
  <si>
    <t>2022-02-18 10:11:50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</si>
</sst>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14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 t="s">
        <v>95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100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87</v>
      </c>
      <c r="H5" s="7" t="s">
        <v>88</v>
      </c>
      <c r="I5" s="7" t="s">
        <v>76</v>
      </c>
      <c r="J5" s="7" t="s">
        <v>2</v>
      </c>
      <c r="K5" s="7" t="s">
        <v>89</v>
      </c>
      <c r="L5" s="7">
        <v>1</v>
      </c>
      <c r="M5" s="7">
        <v>1</v>
      </c>
      <c r="N5" s="7" t="s">
        <v>79</v>
      </c>
      <c r="O5" s="7" t="s">
        <v>101</v>
      </c>
      <c r="P5" s="7" t="s">
        <v>108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91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93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3</v>
      </c>
      <c r="M6" s="7">
        <v>1</v>
      </c>
      <c r="N6" s="7" t="s">
        <v>108</v>
      </c>
      <c r="O6" s="7" t="s">
        <v>116</v>
      </c>
      <c r="P6" s="7" t="s">
        <v>117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124</v>
      </c>
      <c r="H7" s="7" t="s">
        <v>125</v>
      </c>
      <c r="I7" s="7" t="s">
        <v>76</v>
      </c>
      <c r="J7" s="7" t="s">
        <v>2</v>
      </c>
      <c r="K7" s="7" t="s">
        <v>126</v>
      </c>
      <c r="L7" s="7">
        <v>1</v>
      </c>
      <c r="M7" s="7">
        <v>7</v>
      </c>
      <c r="N7" s="7" t="s">
        <v>99</v>
      </c>
      <c r="O7" s="7" t="s">
        <v>99</v>
      </c>
      <c r="P7" s="7" t="s">
        <v>117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133</v>
      </c>
      <c r="L8" s="7">
        <v>1</v>
      </c>
      <c r="M8" s="7">
        <v>7</v>
      </c>
      <c r="N8" s="7" t="s">
        <v>99</v>
      </c>
      <c r="O8" s="7" t="s">
        <v>99</v>
      </c>
      <c r="P8" s="7" t="s">
        <v>117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 t="s">
        <v>135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116</v>
      </c>
      <c r="P9" s="7" t="s">
        <v>117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130</v>
      </c>
      <c r="AF9" t="s">
        <v>84</v>
      </c>
      <c r="AG9" t="s">
        <v>72</v>
      </c>
      <c r="AH9" t="s">
        <v>19</v>
      </c>
    </row>
    <row r="10" customHeight="1" spans="1:32">
      <c r="A10" s="10" t="s">
        <v>142</v>
      </c>
      <c r="B10" s="10"/>
      <c r="C10" s="10" t="s">
        <v>143</v>
      </c>
      <c r="D10" s="10"/>
      <c r="E10" s="10"/>
      <c r="F10" s="10"/>
      <c r="G10" s="10" t="s">
        <v>143</v>
      </c>
      <c r="H10" s="10" t="s">
        <v>143</v>
      </c>
      <c r="I10" s="10" t="s">
        <v>143</v>
      </c>
      <c r="J10" s="10" t="s">
        <v>143</v>
      </c>
      <c r="K10" s="10" t="s">
        <v>143</v>
      </c>
      <c r="L10" s="10" t="s">
        <v>143</v>
      </c>
      <c r="M10" s="10" t="s">
        <v>143</v>
      </c>
      <c r="N10" s="10" t="s">
        <v>143</v>
      </c>
      <c r="O10" s="10" t="s">
        <v>143</v>
      </c>
      <c r="P10" s="10" t="s">
        <v>143</v>
      </c>
      <c r="Q10" s="10"/>
      <c r="R10" s="13" t="s">
        <v>20</v>
      </c>
      <c r="S10" s="13" t="s">
        <v>19</v>
      </c>
      <c r="T10" s="10" t="s">
        <v>143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9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C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285</v>
      </c>
      <c r="E2" t="str">
        <f>VLOOKUP(A2,HOP!A:L,12,0)</f>
        <v>285.00</v>
      </c>
      <c r="F2" t="str">
        <f>VLOOKUP(A2,HOP!A:C,3,0)</f>
        <v>2426449</v>
      </c>
      <c r="G2">
        <f>D2-E2</f>
        <v>0</v>
      </c>
      <c r="H2" t="str">
        <f>$H$1&amp;F2</f>
        <v>，2426449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198</v>
      </c>
      <c r="E3" t="str">
        <f>VLOOKUP(A3,HOP!A:L,12,0)</f>
        <v>198.00</v>
      </c>
      <c r="F3" t="str">
        <f>VLOOKUP(A3,HOP!A:C,3,0)</f>
        <v>2426151</v>
      </c>
      <c r="G3">
        <f t="shared" ref="G3:G9" si="0">D3-E3</f>
        <v>0</v>
      </c>
      <c r="H3" t="str">
        <f t="shared" ref="H3:H9" si="1">$H$1&amp;F3</f>
        <v>，2426151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100</v>
      </c>
      <c r="C4" s="7" t="s">
        <v>101</v>
      </c>
      <c r="D4" s="3">
        <v>1587</v>
      </c>
      <c r="E4" t="str">
        <f>VLOOKUP(A4,HOP!A:L,12,0)</f>
        <v>1587.00</v>
      </c>
      <c r="F4" t="str">
        <f>VLOOKUP(A4,HOP!A:C,3,0)</f>
        <v>2423234</v>
      </c>
      <c r="G4">
        <f t="shared" si="0"/>
        <v>0</v>
      </c>
      <c r="H4" t="str">
        <f t="shared" si="1"/>
        <v>，2423234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101</v>
      </c>
      <c r="C5" s="7" t="s">
        <v>108</v>
      </c>
      <c r="D5" s="3">
        <v>202</v>
      </c>
      <c r="E5" t="str">
        <f>VLOOKUP(A5,HOP!A:L,12,0)</f>
        <v>202.00</v>
      </c>
      <c r="F5" t="str">
        <f>VLOOKUP(A5,HOP!A:C,3,0)</f>
        <v>2428192</v>
      </c>
      <c r="G5">
        <f t="shared" si="0"/>
        <v>0</v>
      </c>
      <c r="H5" t="str">
        <f t="shared" si="1"/>
        <v>，2428192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116</v>
      </c>
      <c r="C6" s="7" t="s">
        <v>117</v>
      </c>
      <c r="D6" s="3">
        <v>1440</v>
      </c>
      <c r="E6" t="str">
        <f>VLOOKUP(A6,HOP!A:L,12,0)</f>
        <v>1440.00</v>
      </c>
      <c r="F6" t="str">
        <f>VLOOKUP(A6,HOP!A:C,3,0)</f>
        <v>2431897</v>
      </c>
      <c r="G6">
        <f t="shared" si="0"/>
        <v>0</v>
      </c>
      <c r="H6" t="str">
        <f t="shared" si="1"/>
        <v>，2431897</v>
      </c>
      <c r="I6" t="str">
        <f>VLOOKUP(A6,HOP!A:U,21,0)</f>
        <v>直采</v>
      </c>
    </row>
    <row r="7" ht="14.25" customHeight="1" spans="1:9">
      <c r="A7" s="6" t="s">
        <v>122</v>
      </c>
      <c r="B7" s="7" t="s">
        <v>99</v>
      </c>
      <c r="C7" s="7" t="s">
        <v>117</v>
      </c>
      <c r="D7" s="3">
        <v>1155</v>
      </c>
      <c r="E7" t="str">
        <f>VLOOKUP(A7,HOP!A:L,12,0)</f>
        <v>1155.00</v>
      </c>
      <c r="F7" t="str">
        <f>VLOOKUP(A7,HOP!A:C,3,0)</f>
        <v>2421847</v>
      </c>
      <c r="G7">
        <f t="shared" si="0"/>
        <v>0</v>
      </c>
      <c r="H7" t="str">
        <f t="shared" si="1"/>
        <v>，2421847</v>
      </c>
      <c r="I7" t="str">
        <f>VLOOKUP(A7,HOP!A:U,21,0)</f>
        <v>直连</v>
      </c>
    </row>
    <row r="8" ht="14.25" customHeight="1" spans="1:9">
      <c r="A8" s="6" t="s">
        <v>131</v>
      </c>
      <c r="B8" s="7" t="s">
        <v>99</v>
      </c>
      <c r="C8" s="7" t="s">
        <v>117</v>
      </c>
      <c r="D8" s="3">
        <v>1155</v>
      </c>
      <c r="E8" t="str">
        <f>VLOOKUP(A8,HOP!A:L,12,0)</f>
        <v>1155.00</v>
      </c>
      <c r="F8" t="str">
        <f>VLOOKUP(A8,HOP!A:C,3,0)</f>
        <v>2421922</v>
      </c>
      <c r="G8">
        <f t="shared" si="0"/>
        <v>0</v>
      </c>
      <c r="H8" t="str">
        <f t="shared" si="1"/>
        <v>，2421922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116</v>
      </c>
      <c r="C9" s="7" t="s">
        <v>117</v>
      </c>
      <c r="D9" s="3">
        <v>596</v>
      </c>
      <c r="E9" t="str">
        <f>VLOOKUP(A9,HOP!A:L,12,0)</f>
        <v>596.00</v>
      </c>
      <c r="F9" t="str">
        <f>VLOOKUP(A9,HOP!A:C,3,0)</f>
        <v>2429474</v>
      </c>
      <c r="G9">
        <f t="shared" si="0"/>
        <v>0</v>
      </c>
      <c r="H9" t="str">
        <f t="shared" si="1"/>
        <v>，2429474</v>
      </c>
      <c r="I9" t="str">
        <f>VLOOKUP(A9,HOP!A:U,21,0)</f>
        <v>直连</v>
      </c>
    </row>
    <row r="11" spans="4:4">
      <c r="D11" s="3">
        <f>SUM(D2:D10)</f>
        <v>6618</v>
      </c>
    </row>
    <row r="12" ht="14.25" spans="4:4">
      <c r="D12" s="8" t="s">
        <v>22</v>
      </c>
    </row>
    <row r="16" spans="1:3">
      <c r="A16" t="s">
        <v>153</v>
      </c>
      <c r="C16">
        <v>1440</v>
      </c>
    </row>
    <row r="17" spans="1:3">
      <c r="A17" t="s">
        <v>154</v>
      </c>
      <c r="C17">
        <v>5178</v>
      </c>
    </row>
    <row r="18" spans="1:3">
      <c r="A18" s="5" t="s">
        <v>155</v>
      </c>
      <c r="C18">
        <f>SUM(C16:C17)</f>
        <v>6618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156</v>
      </c>
      <c r="B1" s="2" t="s">
        <v>157</v>
      </c>
      <c r="C1" s="2" t="s">
        <v>158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1" t="s">
        <v>94</v>
      </c>
      <c r="B2" s="1" t="s">
        <v>99</v>
      </c>
      <c r="C2" s="1" t="s">
        <v>95</v>
      </c>
      <c r="D2" s="1" t="s">
        <v>173</v>
      </c>
      <c r="E2" s="1" t="s">
        <v>174</v>
      </c>
      <c r="F2" s="1" t="s">
        <v>100</v>
      </c>
      <c r="G2" s="1" t="s">
        <v>101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72</v>
      </c>
      <c r="T2" s="1" t="s">
        <v>183</v>
      </c>
      <c r="U2" s="1" t="s">
        <v>184</v>
      </c>
    </row>
    <row r="3" s="1" customFormat="1" spans="1:21">
      <c r="A3" s="1" t="s">
        <v>134</v>
      </c>
      <c r="B3" s="1" t="s">
        <v>79</v>
      </c>
      <c r="C3" s="1" t="s">
        <v>135</v>
      </c>
      <c r="D3" s="1" t="s">
        <v>137</v>
      </c>
      <c r="E3" s="1" t="s">
        <v>185</v>
      </c>
      <c r="F3" s="1" t="s">
        <v>116</v>
      </c>
      <c r="G3" s="1" t="s">
        <v>117</v>
      </c>
      <c r="H3" s="1" t="s">
        <v>175</v>
      </c>
      <c r="I3" s="1" t="s">
        <v>186</v>
      </c>
      <c r="J3" s="1" t="s">
        <v>177</v>
      </c>
      <c r="K3" s="1" t="s">
        <v>186</v>
      </c>
      <c r="L3" s="1" t="s">
        <v>186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187</v>
      </c>
      <c r="S3" s="1" t="s">
        <v>72</v>
      </c>
      <c r="T3" s="1" t="s">
        <v>183</v>
      </c>
      <c r="U3" s="1" t="s">
        <v>184</v>
      </c>
    </row>
    <row r="4" s="1" customFormat="1" spans="1:21">
      <c r="A4" s="1" t="s">
        <v>106</v>
      </c>
      <c r="B4" s="1" t="s">
        <v>79</v>
      </c>
      <c r="C4" s="1" t="s">
        <v>107</v>
      </c>
      <c r="D4" s="1" t="s">
        <v>188</v>
      </c>
      <c r="E4" s="1" t="s">
        <v>189</v>
      </c>
      <c r="F4" s="1" t="s">
        <v>101</v>
      </c>
      <c r="G4" s="1" t="s">
        <v>108</v>
      </c>
      <c r="H4" s="1" t="s">
        <v>175</v>
      </c>
      <c r="I4" s="1" t="s">
        <v>190</v>
      </c>
      <c r="J4" s="1" t="s">
        <v>177</v>
      </c>
      <c r="K4" s="1" t="s">
        <v>190</v>
      </c>
      <c r="L4" s="1" t="s">
        <v>190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191</v>
      </c>
      <c r="S4" s="1" t="s">
        <v>72</v>
      </c>
      <c r="T4" s="1" t="s">
        <v>183</v>
      </c>
      <c r="U4" s="1" t="s">
        <v>184</v>
      </c>
    </row>
    <row r="5" s="1" customFormat="1" spans="1:21">
      <c r="A5" s="1" t="s">
        <v>85</v>
      </c>
      <c r="B5" s="1" t="s">
        <v>78</v>
      </c>
      <c r="C5" s="1" t="s">
        <v>86</v>
      </c>
      <c r="D5" s="1" t="s">
        <v>188</v>
      </c>
      <c r="E5" s="1" t="s">
        <v>189</v>
      </c>
      <c r="F5" s="1" t="s">
        <v>78</v>
      </c>
      <c r="G5" s="1" t="s">
        <v>79</v>
      </c>
      <c r="H5" s="1" t="s">
        <v>175</v>
      </c>
      <c r="I5" s="1" t="s">
        <v>192</v>
      </c>
      <c r="J5" s="1" t="s">
        <v>177</v>
      </c>
      <c r="K5" s="1" t="s">
        <v>192</v>
      </c>
      <c r="L5" s="1" t="s">
        <v>192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193</v>
      </c>
      <c r="S5" s="1" t="s">
        <v>72</v>
      </c>
      <c r="T5" s="1" t="s">
        <v>183</v>
      </c>
      <c r="U5" s="1" t="s">
        <v>184</v>
      </c>
    </row>
    <row r="6" s="1" customFormat="1" spans="1:21">
      <c r="A6" s="1" t="s">
        <v>111</v>
      </c>
      <c r="B6" s="1" t="s">
        <v>108</v>
      </c>
      <c r="C6" s="1" t="s">
        <v>112</v>
      </c>
      <c r="D6" s="1" t="s">
        <v>114</v>
      </c>
      <c r="E6" s="1" t="s">
        <v>194</v>
      </c>
      <c r="F6" s="1" t="s">
        <v>116</v>
      </c>
      <c r="G6" s="1" t="s">
        <v>117</v>
      </c>
      <c r="H6" s="1" t="s">
        <v>175</v>
      </c>
      <c r="I6" s="1" t="s">
        <v>195</v>
      </c>
      <c r="J6" s="1" t="s">
        <v>177</v>
      </c>
      <c r="K6" s="1" t="s">
        <v>195</v>
      </c>
      <c r="L6" s="1" t="s">
        <v>195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196</v>
      </c>
      <c r="S6" s="1" t="s">
        <v>72</v>
      </c>
      <c r="T6" s="1" t="s">
        <v>183</v>
      </c>
      <c r="U6" s="1" t="s">
        <v>197</v>
      </c>
    </row>
    <row r="7" s="1" customFormat="1" spans="1:21">
      <c r="A7" s="1" t="s">
        <v>69</v>
      </c>
      <c r="B7" s="1" t="s">
        <v>78</v>
      </c>
      <c r="C7" s="1" t="s">
        <v>70</v>
      </c>
      <c r="D7" s="1" t="s">
        <v>75</v>
      </c>
      <c r="E7" s="1" t="s">
        <v>198</v>
      </c>
      <c r="F7" s="1" t="s">
        <v>78</v>
      </c>
      <c r="G7" s="1" t="s">
        <v>79</v>
      </c>
      <c r="H7" s="1" t="s">
        <v>175</v>
      </c>
      <c r="I7" s="1" t="s">
        <v>199</v>
      </c>
      <c r="J7" s="1" t="s">
        <v>177</v>
      </c>
      <c r="K7" s="1" t="s">
        <v>199</v>
      </c>
      <c r="L7" s="1" t="s">
        <v>199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200</v>
      </c>
      <c r="S7" s="1" t="s">
        <v>72</v>
      </c>
      <c r="T7" s="1" t="s">
        <v>183</v>
      </c>
      <c r="U7" s="1" t="s">
        <v>184</v>
      </c>
    </row>
    <row r="8" s="1" customFormat="1" spans="1:21">
      <c r="A8" s="1" t="s">
        <v>131</v>
      </c>
      <c r="B8" s="1" t="s">
        <v>99</v>
      </c>
      <c r="C8" s="1" t="s">
        <v>132</v>
      </c>
      <c r="D8" s="1" t="s">
        <v>125</v>
      </c>
      <c r="E8" s="1" t="s">
        <v>201</v>
      </c>
      <c r="F8" s="1" t="s">
        <v>99</v>
      </c>
      <c r="G8" s="1" t="s">
        <v>117</v>
      </c>
      <c r="H8" s="1" t="s">
        <v>175</v>
      </c>
      <c r="I8" s="1" t="s">
        <v>202</v>
      </c>
      <c r="J8" s="1" t="s">
        <v>177</v>
      </c>
      <c r="K8" s="1" t="s">
        <v>202</v>
      </c>
      <c r="L8" s="1" t="s">
        <v>202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203</v>
      </c>
      <c r="S8" s="1" t="s">
        <v>72</v>
      </c>
      <c r="T8" s="1" t="s">
        <v>183</v>
      </c>
      <c r="U8" s="1" t="s">
        <v>184</v>
      </c>
    </row>
    <row r="9" s="1" customFormat="1" spans="1:21">
      <c r="A9" s="1" t="s">
        <v>122</v>
      </c>
      <c r="B9" s="1" t="s">
        <v>99</v>
      </c>
      <c r="C9" s="1" t="s">
        <v>123</v>
      </c>
      <c r="D9" s="1" t="s">
        <v>125</v>
      </c>
      <c r="E9" s="1" t="s">
        <v>204</v>
      </c>
      <c r="F9" s="1" t="s">
        <v>99</v>
      </c>
      <c r="G9" s="1" t="s">
        <v>117</v>
      </c>
      <c r="H9" s="1" t="s">
        <v>175</v>
      </c>
      <c r="I9" s="1" t="s">
        <v>202</v>
      </c>
      <c r="J9" s="1" t="s">
        <v>177</v>
      </c>
      <c r="K9" s="1" t="s">
        <v>202</v>
      </c>
      <c r="L9" s="1" t="s">
        <v>202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205</v>
      </c>
      <c r="S9" s="1" t="s">
        <v>72</v>
      </c>
      <c r="T9" s="1" t="s">
        <v>183</v>
      </c>
      <c r="U9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716C9602DC15413A938474447D7CC51F</vt:lpwstr>
  </property>
</Properties>
</file>