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<sst xmlns="http://schemas.openxmlformats.org/spreadsheetml/2006/main" count="419" uniqueCount="172">
  <si>
    <t>去哪儿网酒店预付对账单</t>
  </si>
  <si>
    <t>供应商名称：</t>
  </si>
  <si>
    <t>趣游游</t>
  </si>
  <si>
    <t>结算周期：</t>
  </si>
  <si>
    <t>2022-02-21至2022-02-27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</si>
  <si>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</si>
  <si>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</si>
  <si>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</si>
  <si>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</si>
  <si>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</si>
  <si>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</si>
  <si>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</si>
  <si>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</si>
  <si>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</si>
  <si>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</si>
  <si>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</si>
  <si>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</si>
  <si>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</si>
  <si>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</si>
  <si>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</si>
  <si>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¥859.00</t>
  </si>
  <si>
    <t>¥114.00</t>
  </si>
  <si>
    <t>-¥116.00</t>
  </si>
  <si>
    <t>¥629.00</t>
  </si>
  <si>
    <t>分类信息</t>
  </si>
  <si>
    <t>业务类型</t>
  </si>
  <si>
    <t>酒店预付（点击查看明细）</t>
  </si>
  <si>
    <t>¥745.00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</si>
  <si>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</si>
  <si>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</si>
  <si>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</si>
  <si>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</si>
  <si>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</si>
  <si>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</si>
  <si>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</si>
  <si>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</si>
  <si>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</si>
  <si>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</si>
  <si>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</si>
  <si>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</si>
  <si>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</si>
  <si>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</si>
  <si>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</si>
  <si>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</si>
  <si>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</si>
  <si>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</si>
  <si>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</si>
  <si>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</si>
  <si>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</si>
  <si>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</si>
  <si>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</si>
  <si>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</si>
  <si>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</si>
  <si>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</si>
  <si>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</si>
  <si>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</si>
  <si>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</si>
  <si>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</si>
  <si>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</si>
  <si>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</si>
  <si>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</si>
  <si>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</si>
  <si>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</si>
  <si>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</si>
  <si>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</si>
  <si>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</si>
  <si>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</si>
  <si>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</si>
  <si>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</si>
  <si>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</si>
  <si>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</si>
  <si>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102909619978</t>
  </si>
  <si>
    <t>酒店预付</t>
  </si>
  <si>
    <t>否</t>
  </si>
  <si>
    <t>普通</t>
  </si>
  <si>
    <t>347183684</t>
  </si>
  <si>
    <t>上海宜林君亭酒店</t>
  </si>
  <si>
    <t>1638814</t>
  </si>
  <si>
    <t>赵雯晶</t>
  </si>
  <si>
    <t>2022-02-15</t>
  </si>
  <si>
    <t>2022-02-21</t>
  </si>
  <si>
    <t>2022-02-22</t>
  </si>
  <si>
    <t>¥433.00</t>
  </si>
  <si>
    <t>¥57.00</t>
  </si>
  <si>
    <t>¥376.00</t>
  </si>
  <si>
    <t>豪华大床房</t>
  </si>
  <si>
    <t>WEBSITE</t>
  </si>
  <si>
    <t>102916410577</t>
  </si>
  <si>
    <t>307549504</t>
  </si>
  <si>
    <t>如家派柏·云酒店(仙桃仙源大道店)</t>
  </si>
  <si>
    <t>黄成龙</t>
  </si>
  <si>
    <t>2022-02-23</t>
  </si>
  <si>
    <t>¥182.00</t>
  </si>
  <si>
    <t>¥24.00</t>
  </si>
  <si>
    <t>¥158.00</t>
  </si>
  <si>
    <t>三人间</t>
  </si>
  <si>
    <t>102916691280</t>
  </si>
  <si>
    <t>307534060</t>
  </si>
  <si>
    <t>如家酒店(蒙城北蒙大道周元路店)</t>
  </si>
  <si>
    <t>闫华旭</t>
  </si>
  <si>
    <t>¥134.00</t>
  </si>
  <si>
    <t>¥18.00</t>
  </si>
  <si>
    <t>¥116.00</t>
  </si>
  <si>
    <t>商务大床房</t>
  </si>
  <si>
    <t>102920759661</t>
  </si>
  <si>
    <t>364225340</t>
  </si>
  <si>
    <t>江油家怡商务酒店</t>
  </si>
  <si>
    <t>梁黎明</t>
  </si>
  <si>
    <t>2022-02-26</t>
  </si>
  <si>
    <t>2022-02-27</t>
  </si>
  <si>
    <t>¥110.00</t>
  </si>
  <si>
    <t>¥15.00</t>
  </si>
  <si>
    <t>¥95.00</t>
  </si>
  <si>
    <t>怡致大床房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</si>
  <si>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</si>
  <si>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</si>
  <si>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</si>
  <si>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</si>
  <si>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</si>
  <si>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</si>
  <si>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</si>
  <si>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</si>
  <si>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</si>
  <si>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NIMH20220218111448890370RX0</t>
  </si>
  <si>
    <t>102911487230</t>
  </si>
  <si>
    <t>赔付-房费追回</t>
  </si>
  <si>
    <t>--</t>
  </si>
  <si>
    <t>用户因航班延误未入住申请取消订单，代理告知可以免费取消 线下打款，用户认可#追赔系统-预付扣款直连#</t>
  </si>
  <si>
    <t>返现日期</t>
  </si>
  <si>
    <t>，</t>
  </si>
  <si>
    <r>
      <t>102911487230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116</t>
    </r>
    <r>
      <rPr>
        <sz val="10"/>
        <rFont val="宋体"/>
        <charset val="134"/>
      </rPr>
      <t>元退回</t>
    </r>
  </si>
  <si>
    <t>A220301110820481</t>
  </si>
  <si>
    <t>A2203011108474194</t>
  </si>
  <si>
    <r>
      <t>总计：</t>
    </r>
    <r>
      <rPr>
        <sz val="10"/>
        <rFont val="Arial"/>
        <charset val="134"/>
      </rPr>
      <t>629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</si>
  <si>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</si>
  <si>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</si>
  <si>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</si>
  <si>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</si>
  <si>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</si>
  <si>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</si>
  <si>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</si>
  <si>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</si>
  <si>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</si>
  <si>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</si>
  <si>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</si>
  <si>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</si>
  <si>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</si>
  <si>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</si>
  <si>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</si>
  <si>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</si>
  <si>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</si>
  <si>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2431121</t>
  </si>
  <si>
    <t>如家酒店（蒙城北蒙大道周元路店）</t>
  </si>
  <si>
    <t>退房日周结</t>
  </si>
  <si>
    <t>116.00</t>
  </si>
  <si>
    <t>RMB</t>
  </si>
  <si>
    <t>0</t>
  </si>
  <si>
    <t>0.00</t>
  </si>
  <si>
    <t>趣游游国内直连</t>
  </si>
  <si>
    <t>01.011300</t>
  </si>
  <si>
    <t>2022-02-22 17:15:22</t>
  </si>
  <si>
    <t>汇智国际旅游发展有限公司</t>
  </si>
  <si>
    <t>直连</t>
  </si>
  <si>
    <t>2419419</t>
  </si>
  <si>
    <t>376.00</t>
  </si>
  <si>
    <t>2022-02-15 09:21:27</t>
  </si>
  <si>
    <t>2436513</t>
  </si>
  <si>
    <t>95.00</t>
  </si>
  <si>
    <t>2022-02-26 20:56:22</t>
  </si>
  <si>
    <t>2430653</t>
  </si>
  <si>
    <t>158.00</t>
  </si>
  <si>
    <t>2022-02-22 13:40:31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</si>
</sst>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1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81</v>
      </c>
      <c r="O3" s="7" t="s">
        <v>81</v>
      </c>
      <c r="P3" s="7" t="s">
        <v>91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81</v>
      </c>
      <c r="P4" s="7" t="s">
        <v>91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108</v>
      </c>
      <c r="P5" s="7" t="s">
        <v>109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customHeight="1" spans="1:32">
      <c r="A6" s="10" t="s">
        <v>114</v>
      </c>
      <c r="B6" s="10"/>
      <c r="C6" s="10" t="s">
        <v>115</v>
      </c>
      <c r="D6" s="10"/>
      <c r="E6" s="10"/>
      <c r="F6" s="10"/>
      <c r="G6" s="10" t="s">
        <v>115</v>
      </c>
      <c r="H6" s="10" t="s">
        <v>115</v>
      </c>
      <c r="I6" s="10" t="s">
        <v>115</v>
      </c>
      <c r="J6" s="10" t="s">
        <v>115</v>
      </c>
      <c r="K6" s="10" t="s">
        <v>115</v>
      </c>
      <c r="L6" s="10" t="s">
        <v>115</v>
      </c>
      <c r="M6" s="10" t="s">
        <v>115</v>
      </c>
      <c r="N6" s="10" t="s">
        <v>115</v>
      </c>
      <c r="O6" s="10" t="s">
        <v>115</v>
      </c>
      <c r="P6" s="10" t="s">
        <v>115</v>
      </c>
      <c r="Q6" s="10"/>
      <c r="R6" s="13" t="s">
        <v>20</v>
      </c>
      <c r="S6" s="13" t="s">
        <v>19</v>
      </c>
      <c r="T6" s="10" t="s">
        <v>115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115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</v>
      </c>
      <c r="B1" s="4" t="s">
        <v>117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118</v>
      </c>
      <c r="H1" s="4" t="s">
        <v>119</v>
      </c>
      <c r="I1" s="4" t="s">
        <v>13</v>
      </c>
      <c r="J1" s="4" t="s">
        <v>17</v>
      </c>
      <c r="K1" s="4" t="s">
        <v>18</v>
      </c>
      <c r="L1" s="11" t="s">
        <v>120</v>
      </c>
      <c r="M1" s="4" t="s">
        <v>121</v>
      </c>
      <c r="N1" s="4" t="s">
        <v>122</v>
      </c>
    </row>
    <row r="2" ht="14.25" customHeight="1" spans="1:256">
      <c r="A2" s="6" t="s">
        <v>123</v>
      </c>
      <c r="B2" s="7" t="s">
        <v>124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125</v>
      </c>
      <c r="I2" s="12" t="s">
        <v>22</v>
      </c>
      <c r="J2" s="12" t="s">
        <v>19</v>
      </c>
      <c r="K2" s="12" t="s">
        <v>22</v>
      </c>
      <c r="L2" s="7" t="s">
        <v>126</v>
      </c>
      <c r="M2" s="7" t="s">
        <v>127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114</v>
      </c>
      <c r="B3" s="10" t="s">
        <v>115</v>
      </c>
      <c r="C3" s="10" t="s">
        <v>115</v>
      </c>
      <c r="D3" s="10" t="s">
        <v>115</v>
      </c>
      <c r="E3" s="10"/>
      <c r="F3" s="10"/>
      <c r="G3" s="10" t="s">
        <v>115</v>
      </c>
      <c r="H3" s="10" t="s">
        <v>115</v>
      </c>
      <c r="I3" s="13" t="s">
        <v>22</v>
      </c>
      <c r="J3" s="13"/>
      <c r="K3" s="13"/>
      <c r="L3" s="10"/>
      <c r="M3" s="10" t="s">
        <v>115</v>
      </c>
      <c r="N3" t="s">
        <v>115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2" sqref="A12:C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129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376</v>
      </c>
      <c r="E2" t="str">
        <f>VLOOKUP(A2,HOP!A:L,12,0)</f>
        <v>376.00</v>
      </c>
      <c r="F2" t="str">
        <f>VLOOKUP(A2,HOP!A:C,3,0)</f>
        <v>2419419</v>
      </c>
      <c r="G2">
        <f>D2-E2</f>
        <v>0</v>
      </c>
      <c r="H2" t="str">
        <f>$H$1&amp;F2</f>
        <v>，2419419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81</v>
      </c>
      <c r="C3" s="7" t="s">
        <v>91</v>
      </c>
      <c r="D3" s="3">
        <v>158</v>
      </c>
      <c r="E3" t="str">
        <f>VLOOKUP(A3,HOP!A:L,12,0)</f>
        <v>158.00</v>
      </c>
      <c r="F3" t="str">
        <f>VLOOKUP(A3,HOP!A:C,3,0)</f>
        <v>2430653</v>
      </c>
      <c r="G3">
        <f>D3-E3</f>
        <v>0</v>
      </c>
      <c r="H3" t="str">
        <f>$H$1&amp;F3</f>
        <v>，2430653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81</v>
      </c>
      <c r="C4" s="7" t="s">
        <v>91</v>
      </c>
      <c r="D4" s="3">
        <v>116</v>
      </c>
      <c r="E4" t="str">
        <f>VLOOKUP(A4,HOP!A:L,12,0)</f>
        <v>116.00</v>
      </c>
      <c r="F4" t="str">
        <f>VLOOKUP(A4,HOP!A:C,3,0)</f>
        <v>2431121</v>
      </c>
      <c r="G4">
        <f>D4-E4</f>
        <v>0</v>
      </c>
      <c r="H4" t="str">
        <f>$H$1&amp;F4</f>
        <v>，2431121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108</v>
      </c>
      <c r="C5" s="7" t="s">
        <v>109</v>
      </c>
      <c r="D5" s="3">
        <v>95</v>
      </c>
      <c r="E5" t="str">
        <f>VLOOKUP(A5,HOP!A:L,12,0)</f>
        <v>95.00</v>
      </c>
      <c r="F5" t="str">
        <f>VLOOKUP(A5,HOP!A:C,3,0)</f>
        <v>2436513</v>
      </c>
      <c r="G5">
        <f>D5-E5</f>
        <v>0</v>
      </c>
      <c r="H5" t="str">
        <f>$H$1&amp;F5</f>
        <v>，2436513</v>
      </c>
      <c r="I5" t="str">
        <f>VLOOKUP(A5,HOP!A:U,21,0)</f>
        <v>直连</v>
      </c>
    </row>
    <row r="6" spans="1:10">
      <c r="A6" s="43" t="s">
        <v>124</v>
      </c>
      <c r="D6" s="8">
        <v>-116</v>
      </c>
      <c r="E6" t="e">
        <f>VLOOKUP(A6,HOP!A:L,12,0)</f>
        <v>#N/A</v>
      </c>
      <c r="F6">
        <v>2420935</v>
      </c>
      <c r="G6" t="e">
        <f>D6-E6</f>
        <v>#N/A</v>
      </c>
      <c r="H6" t="str">
        <f>$H$1&amp;F6</f>
        <v>，2420935</v>
      </c>
      <c r="I6" t="e">
        <f>VLOOKUP(A6,HOP!A:U,21,0)</f>
        <v>#N/A</v>
      </c>
      <c r="J6" t="s">
        <v>130</v>
      </c>
    </row>
    <row r="8" spans="4:4">
      <c r="D8" s="3">
        <f>SUM(D2:D7)</f>
        <v>629</v>
      </c>
    </row>
    <row r="9" ht="14.25" spans="4:4">
      <c r="D9" s="9" t="s">
        <v>23</v>
      </c>
    </row>
    <row r="12" spans="1:3">
      <c r="A12" t="s">
        <v>131</v>
      </c>
      <c r="C12">
        <v>745</v>
      </c>
    </row>
    <row r="13" spans="1:3">
      <c r="A13" t="s">
        <v>132</v>
      </c>
      <c r="C13">
        <v>-116</v>
      </c>
    </row>
    <row r="14" spans="1:3">
      <c r="A14" s="5" t="s">
        <v>133</v>
      </c>
      <c r="C14">
        <f>SUM(C12:C13)</f>
        <v>629</v>
      </c>
    </row>
  </sheetData>
  <autoFilter ref="A1:I6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134</v>
      </c>
      <c r="B1" s="2" t="s">
        <v>135</v>
      </c>
      <c r="C1" s="2" t="s">
        <v>136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</row>
    <row r="2" s="1" customFormat="1" spans="1:21">
      <c r="A2" s="1" t="s">
        <v>96</v>
      </c>
      <c r="B2" s="1" t="s">
        <v>81</v>
      </c>
      <c r="C2" s="1" t="s">
        <v>151</v>
      </c>
      <c r="D2" s="1" t="s">
        <v>152</v>
      </c>
      <c r="E2" s="1" t="s">
        <v>99</v>
      </c>
      <c r="F2" s="1" t="s">
        <v>81</v>
      </c>
      <c r="G2" s="1" t="s">
        <v>91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73</v>
      </c>
      <c r="T2" s="1" t="s">
        <v>161</v>
      </c>
      <c r="U2" s="1" t="s">
        <v>162</v>
      </c>
    </row>
    <row r="3" s="1" customFormat="1" spans="1:21">
      <c r="A3" s="1" t="s">
        <v>71</v>
      </c>
      <c r="B3" s="1" t="s">
        <v>79</v>
      </c>
      <c r="C3" s="1" t="s">
        <v>163</v>
      </c>
      <c r="D3" s="1" t="s">
        <v>76</v>
      </c>
      <c r="E3" s="1" t="s">
        <v>78</v>
      </c>
      <c r="F3" s="1" t="s">
        <v>80</v>
      </c>
      <c r="G3" s="1" t="s">
        <v>81</v>
      </c>
      <c r="H3" s="1" t="s">
        <v>153</v>
      </c>
      <c r="I3" s="1" t="s">
        <v>164</v>
      </c>
      <c r="J3" s="1" t="s">
        <v>155</v>
      </c>
      <c r="K3" s="1" t="s">
        <v>164</v>
      </c>
      <c r="L3" s="1" t="s">
        <v>164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165</v>
      </c>
      <c r="S3" s="1" t="s">
        <v>73</v>
      </c>
      <c r="T3" s="1" t="s">
        <v>161</v>
      </c>
      <c r="U3" s="1" t="s">
        <v>162</v>
      </c>
    </row>
    <row r="4" s="1" customFormat="1" spans="1:21">
      <c r="A4" s="1" t="s">
        <v>104</v>
      </c>
      <c r="B4" s="1" t="s">
        <v>108</v>
      </c>
      <c r="C4" s="1" t="s">
        <v>166</v>
      </c>
      <c r="D4" s="1" t="s">
        <v>106</v>
      </c>
      <c r="E4" s="1" t="s">
        <v>107</v>
      </c>
      <c r="F4" s="1" t="s">
        <v>108</v>
      </c>
      <c r="G4" s="1" t="s">
        <v>109</v>
      </c>
      <c r="H4" s="1" t="s">
        <v>153</v>
      </c>
      <c r="I4" s="1" t="s">
        <v>167</v>
      </c>
      <c r="J4" s="1" t="s">
        <v>155</v>
      </c>
      <c r="K4" s="1" t="s">
        <v>167</v>
      </c>
      <c r="L4" s="1" t="s">
        <v>167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168</v>
      </c>
      <c r="S4" s="1" t="s">
        <v>73</v>
      </c>
      <c r="T4" s="1" t="s">
        <v>161</v>
      </c>
      <c r="U4" s="1" t="s">
        <v>162</v>
      </c>
    </row>
    <row r="5" s="1" customFormat="1" spans="1:21">
      <c r="A5" s="1" t="s">
        <v>87</v>
      </c>
      <c r="B5" s="1" t="s">
        <v>81</v>
      </c>
      <c r="C5" s="1" t="s">
        <v>169</v>
      </c>
      <c r="D5" s="1" t="s">
        <v>89</v>
      </c>
      <c r="E5" s="1" t="s">
        <v>90</v>
      </c>
      <c r="F5" s="1" t="s">
        <v>81</v>
      </c>
      <c r="G5" s="1" t="s">
        <v>91</v>
      </c>
      <c r="H5" s="1" t="s">
        <v>153</v>
      </c>
      <c r="I5" s="1" t="s">
        <v>170</v>
      </c>
      <c r="J5" s="1" t="s">
        <v>155</v>
      </c>
      <c r="K5" s="1" t="s">
        <v>170</v>
      </c>
      <c r="L5" s="1" t="s">
        <v>170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171</v>
      </c>
      <c r="S5" s="1" t="s">
        <v>73</v>
      </c>
      <c r="T5" s="1" t="s">
        <v>161</v>
      </c>
      <c r="U5" s="1" t="s">
        <v>162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2022-03-01T03:08:14Z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5BB844C01FCB4175B08BD8B1578EF7FC</vt:lpwstr>
  </property>
</Properties>
</file>