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<sst xmlns="http://schemas.openxmlformats.org/spreadsheetml/2006/main" count="314" uniqueCount="155">
  <si>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</si>
  <si>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</si>
  <si>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</si>
  <si>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</si>
  <si>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</si>
  <si>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</si>
  <si>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</si>
  <si>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</si>
  <si>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</si>
  <si>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</si>
  <si>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</si>
  <si>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</si>
  <si>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</si>
  <si>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</si>
  <si>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</si>
  <si>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</si>
  <si>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</si>
  <si>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</si>
  <si>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</si>
  <si>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</si>
  <si>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</si>
  <si>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</si>
  <si>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</si>
  <si>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</si>
  <si>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</si>
  <si>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16306637650	</t>
  </si>
  <si>
    <t>Ctrip</t>
  </si>
  <si>
    <t>正常</t>
  </si>
  <si>
    <t>[法兰克福]玛丽蒂姆法兰克福酒店(Maritim Hotel Frankfurt)(55270625)</t>
  </si>
  <si>
    <t>高级双人房&lt;不退款&gt;&lt;2人入住&gt;</t>
  </si>
  <si>
    <t>HKD</t>
  </si>
  <si>
    <t>Duscha/Andre</t>
  </si>
  <si>
    <t>CA13030220301HKD</t>
  </si>
  <si>
    <t>未提现</t>
  </si>
  <si>
    <t>携程开票</t>
  </si>
  <si>
    <t xml:space="preserve">2256911	</t>
  </si>
  <si>
    <t xml:space="preserve">4025822	</t>
  </si>
  <si>
    <t xml:space="preserve">16928466555	</t>
  </si>
  <si>
    <t>[拉斯维加斯]撒哈拉赌场酒店(SAHARA Las Vegas)(60532356)</t>
  </si>
  <si>
    <t>布兰卡特大床房&lt;不退款&gt;&lt;2人入住&gt;</t>
  </si>
  <si>
    <t>Johnson/Jacob Eduard</t>
  </si>
  <si>
    <t xml:space="preserve">2328601	</t>
  </si>
  <si>
    <t xml:space="preserve">EXP-1866834295	</t>
  </si>
  <si>
    <t xml:space="preserve">16980794403	</t>
  </si>
  <si>
    <t>[道格拉斯港]道格拉斯港喜来登大酒店(Sheraton Grand Mirage Resort, Port Douglas)(68026858)</t>
  </si>
  <si>
    <t>园景特大床房&lt;不退款&gt;&lt;2人入住&gt;</t>
  </si>
  <si>
    <t>wu/yuanyuan</t>
  </si>
  <si>
    <t xml:space="preserve">	</t>
  </si>
  <si>
    <t xml:space="preserve">74762089	</t>
  </si>
  <si>
    <t>取消</t>
  </si>
  <si>
    <t xml:space="preserve">17154706093	</t>
  </si>
  <si>
    <t>[新加坡]新加坡香格里拉圣淘沙度假村 (Staycation Approved)(Shangri-La Rasa Sentosa, Singapore (Staycation Approved))(55884340)</t>
  </si>
  <si>
    <t>家庭花园特大床房&lt;2人入住&gt;&lt;不退款&gt;</t>
  </si>
  <si>
    <t>Tang/Emily</t>
  </si>
  <si>
    <t xml:space="preserve">17444398669	</t>
  </si>
  <si>
    <t>[萨瑟克]欧洲旅行普瑞米尔酒店 -​​ 塔桥(Eurotraveller Hotel - Premier - Tower Bridge)(55733411)</t>
  </si>
  <si>
    <t>双床房&lt;不退款&gt;&lt;2人入住&gt;</t>
  </si>
  <si>
    <t>FERNANDEZ GONZALEZ/JAVIER</t>
  </si>
  <si>
    <t xml:space="preserve">1897552487	</t>
  </si>
  <si>
    <t xml:space="preserve">17465097999	</t>
  </si>
  <si>
    <t>[阿纳海姆]柠檬树酒店(The Lemon Tree Hotel)(68545212)</t>
  </si>
  <si>
    <t>标准房, 1 张特大床&lt;不退款&gt;&lt;2人入住&gt;</t>
  </si>
  <si>
    <t>Ramirez/DaeVionna</t>
  </si>
  <si>
    <t xml:space="preserve">249150	</t>
  </si>
  <si>
    <t xml:space="preserve">17480901183	</t>
  </si>
  <si>
    <t>[布鲁日]布鲁日中央车站宜必思快捷酒店(Ibis Budget Brugge Centrum Station)(55320778)</t>
  </si>
  <si>
    <t>双人床房&lt;不退款&gt;&lt;2人入住&gt;</t>
  </si>
  <si>
    <t>KUMAR/AASHISH</t>
  </si>
  <si>
    <t xml:space="preserve">5046WBO666	</t>
  </si>
  <si>
    <t xml:space="preserve">17482592351	</t>
  </si>
  <si>
    <t>[吉隆坡]吉隆坡太平洋豪华酒店(Grand Pacific Hotel Kuala Lumpur)(55290384)</t>
  </si>
  <si>
    <t>高级房&lt;不退款&gt;&lt;2人入住&gt;</t>
  </si>
  <si>
    <t>Ramesh/Kalaimathi</t>
  </si>
  <si>
    <t>，</t>
  </si>
  <si>
    <t>6418 HKD</t>
  </si>
  <si>
    <t>A220301105610481</t>
  </si>
  <si>
    <t>总计：6418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</si>
  <si>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</si>
  <si>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</si>
  <si>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</si>
  <si>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</si>
  <si>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</si>
  <si>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</si>
  <si>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</si>
  <si>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</si>
  <si>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</si>
  <si>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</si>
  <si>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</si>
  <si>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</si>
  <si>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</si>
  <si>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</si>
  <si>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</si>
  <si>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</si>
  <si>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</si>
  <si>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</si>
  <si>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2021-12-14</t>
  </si>
  <si>
    <t>2339749</t>
  </si>
  <si>
    <t>道格拉斯港喜来登大酒店</t>
  </si>
  <si>
    <t>wu yuanyuan</t>
  </si>
  <si>
    <t>2022-02-22</t>
  </si>
  <si>
    <t>2022-02-26</t>
  </si>
  <si>
    <t>退房日周结</t>
  </si>
  <si>
    <t>0.00</t>
  </si>
  <si>
    <t>1565.50</t>
  </si>
  <si>
    <t>1565</t>
  </si>
  <si>
    <t>1280</t>
  </si>
  <si>
    <t>携程汇智国际直连</t>
  </si>
  <si>
    <t>925</t>
  </si>
  <si>
    <t>--</t>
  </si>
  <si>
    <t>否</t>
  </si>
  <si>
    <t>汇智国际旅游发展有限公司</t>
  </si>
  <si>
    <t>直连</t>
  </si>
  <si>
    <t>2022-02-25</t>
  </si>
  <si>
    <t>2434573</t>
  </si>
  <si>
    <t>布鲁日中央车站宜必思快捷酒店</t>
  </si>
  <si>
    <t>KUMAR AASHISH</t>
  </si>
  <si>
    <t>400.22</t>
  </si>
  <si>
    <t>493.00</t>
  </si>
  <si>
    <t>0</t>
  </si>
  <si>
    <t>2022-02-25 08:58:24</t>
  </si>
  <si>
    <t>2021-09-17</t>
  </si>
  <si>
    <t>2256911</t>
  </si>
  <si>
    <t xml:space="preserve">玛丽蒂姆法兰克福酒店  </t>
  </si>
  <si>
    <t>Duscha Andre</t>
  </si>
  <si>
    <t>631.48</t>
  </si>
  <si>
    <t>760.00</t>
  </si>
  <si>
    <t>2021-09-17 18:33:16</t>
  </si>
  <si>
    <t>2022-02-21</t>
  </si>
  <si>
    <t>2429373</t>
  </si>
  <si>
    <t>欧洲旅行普瑞米尔酒店 -?? 塔桥</t>
  </si>
  <si>
    <t>FERNANDEZ GONZALEZ JAVIER</t>
  </si>
  <si>
    <t>2022-02-23</t>
  </si>
  <si>
    <t>2533.38</t>
  </si>
  <si>
    <t>3118.00</t>
  </si>
  <si>
    <t>2022-02-21 18:59:32</t>
  </si>
  <si>
    <t>2021-12-06</t>
  </si>
  <si>
    <t>2328601</t>
  </si>
  <si>
    <t>撒哈拉赌场酒店</t>
  </si>
  <si>
    <t>Johnson Jacob Eduard</t>
  </si>
  <si>
    <t>2022-02-24</t>
  </si>
  <si>
    <t>797.37</t>
  </si>
  <si>
    <t>973.00</t>
  </si>
  <si>
    <t>2021-12-06 12:31:29</t>
  </si>
  <si>
    <t>2434773</t>
  </si>
  <si>
    <t>吉隆坡太平洋豪华酒店</t>
  </si>
  <si>
    <t>Ramesh Kalaimathi</t>
  </si>
  <si>
    <t>91.73</t>
  </si>
  <si>
    <t>113.00</t>
  </si>
  <si>
    <t>2022-02-25 15:36:37</t>
  </si>
  <si>
    <t>2433116</t>
  </si>
  <si>
    <t>柠檬树酒店</t>
  </si>
  <si>
    <t>Ramirez DaeVionna</t>
  </si>
  <si>
    <t>778.89</t>
  </si>
  <si>
    <t>961.00</t>
  </si>
  <si>
    <t>2022-02-24 06:51:34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</si>
</sst>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7" borderId="7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21" fillId="16" borderId="3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44617</v>
      </c>
      <c r="G2" s="6">
        <v>44618</v>
      </c>
      <c r="H2" s="4">
        <v>1</v>
      </c>
      <c r="I2" s="4">
        <v>1</v>
      </c>
      <c r="J2" s="4">
        <v>1</v>
      </c>
      <c r="K2" s="4" t="s">
        <v>30</v>
      </c>
      <c r="L2" s="4">
        <v>760</v>
      </c>
      <c r="M2" s="4">
        <v>760</v>
      </c>
      <c r="N2" s="4" t="s">
        <v>31</v>
      </c>
      <c r="O2" s="4" t="s">
        <v>32</v>
      </c>
      <c r="P2" s="4" t="s">
        <v>33</v>
      </c>
      <c r="Q2" s="4">
        <v>0</v>
      </c>
      <c r="R2" s="7">
        <v>44456</v>
      </c>
      <c r="S2" s="6">
        <v>44621</v>
      </c>
      <c r="T2" s="4" t="s">
        <v>34</v>
      </c>
      <c r="U2" s="4">
        <v>760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44616</v>
      </c>
      <c r="G3" s="6">
        <v>44618</v>
      </c>
      <c r="H3" s="4">
        <v>1</v>
      </c>
      <c r="I3" s="4">
        <v>2</v>
      </c>
      <c r="J3" s="4">
        <v>2</v>
      </c>
      <c r="K3" s="4" t="s">
        <v>30</v>
      </c>
      <c r="L3" s="4">
        <v>973</v>
      </c>
      <c r="M3" s="4">
        <v>973</v>
      </c>
      <c r="N3" s="4" t="s">
        <v>40</v>
      </c>
      <c r="O3" s="4" t="s">
        <v>32</v>
      </c>
      <c r="P3" s="4" t="s">
        <v>33</v>
      </c>
      <c r="Q3" s="4">
        <v>0</v>
      </c>
      <c r="R3" s="7">
        <v>44536</v>
      </c>
      <c r="S3" s="6">
        <v>44621</v>
      </c>
      <c r="T3" s="4" t="s">
        <v>34</v>
      </c>
      <c r="U3" s="4">
        <v>973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44614</v>
      </c>
      <c r="G4" s="6">
        <v>44618</v>
      </c>
      <c r="H4" s="4">
        <v>1</v>
      </c>
      <c r="I4" s="4">
        <v>4</v>
      </c>
      <c r="J4" s="4">
        <v>4</v>
      </c>
      <c r="K4" s="4" t="s">
        <v>30</v>
      </c>
      <c r="L4" s="4">
        <v>6262</v>
      </c>
      <c r="M4" s="4">
        <v>6262</v>
      </c>
      <c r="N4" s="4" t="s">
        <v>46</v>
      </c>
      <c r="O4" s="4" t="s">
        <v>32</v>
      </c>
      <c r="P4" s="4" t="s">
        <v>33</v>
      </c>
      <c r="Q4" s="4">
        <v>0</v>
      </c>
      <c r="R4" s="7">
        <v>44544</v>
      </c>
      <c r="S4" s="6">
        <v>44621</v>
      </c>
      <c r="T4" s="4" t="s">
        <v>34</v>
      </c>
      <c r="U4" s="4">
        <v>6262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44614</v>
      </c>
      <c r="G5" s="6">
        <v>44618</v>
      </c>
      <c r="H5" s="4">
        <v>1</v>
      </c>
      <c r="I5" s="4">
        <v>4</v>
      </c>
      <c r="J5" s="4">
        <v>4</v>
      </c>
      <c r="K5" s="4" t="s">
        <v>30</v>
      </c>
      <c r="L5" s="4">
        <v>-6262</v>
      </c>
      <c r="M5" s="4">
        <v>-6262</v>
      </c>
      <c r="N5" s="4" t="s">
        <v>46</v>
      </c>
      <c r="O5" s="4" t="s">
        <v>32</v>
      </c>
      <c r="P5" s="4" t="s">
        <v>33</v>
      </c>
      <c r="Q5" s="4">
        <v>0</v>
      </c>
      <c r="R5" s="7">
        <v>44544</v>
      </c>
      <c r="S5" s="6">
        <v>44621</v>
      </c>
      <c r="T5" s="4" t="s">
        <v>34</v>
      </c>
      <c r="U5" s="4">
        <v>-6262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44616</v>
      </c>
      <c r="G6" s="6">
        <v>44618</v>
      </c>
      <c r="H6" s="4">
        <v>1</v>
      </c>
      <c r="I6" s="4">
        <v>2</v>
      </c>
      <c r="J6" s="4">
        <v>2</v>
      </c>
      <c r="K6" s="4" t="s">
        <v>30</v>
      </c>
      <c r="L6" s="4">
        <v>7332</v>
      </c>
      <c r="M6" s="4">
        <v>7332</v>
      </c>
      <c r="N6" s="4" t="s">
        <v>53</v>
      </c>
      <c r="O6" s="4" t="s">
        <v>32</v>
      </c>
      <c r="P6" s="4" t="s">
        <v>33</v>
      </c>
      <c r="Q6" s="4">
        <v>0</v>
      </c>
      <c r="R6" s="7">
        <v>44572</v>
      </c>
      <c r="S6" s="6">
        <v>44621</v>
      </c>
      <c r="T6" s="4" t="s">
        <v>34</v>
      </c>
      <c r="U6" s="4">
        <v>7332</v>
      </c>
      <c r="V6" s="4">
        <v>0</v>
      </c>
      <c r="W6" s="4">
        <v>0</v>
      </c>
      <c r="X6" s="4" t="s">
        <v>47</v>
      </c>
      <c r="Y6" s="4" t="s">
        <v>47</v>
      </c>
    </row>
    <row r="7" s="4" customFormat="1" spans="1:25">
      <c r="A7" s="4" t="s">
        <v>50</v>
      </c>
      <c r="B7" s="4" t="s">
        <v>26</v>
      </c>
      <c r="C7" s="4" t="s">
        <v>49</v>
      </c>
      <c r="D7" s="4" t="s">
        <v>51</v>
      </c>
      <c r="E7" s="4" t="s">
        <v>52</v>
      </c>
      <c r="F7" s="6">
        <v>44616</v>
      </c>
      <c r="G7" s="6">
        <v>44618</v>
      </c>
      <c r="H7" s="4">
        <v>1</v>
      </c>
      <c r="I7" s="4">
        <v>2</v>
      </c>
      <c r="J7" s="4">
        <v>2</v>
      </c>
      <c r="K7" s="4" t="s">
        <v>30</v>
      </c>
      <c r="L7" s="4">
        <v>-7332</v>
      </c>
      <c r="M7" s="4">
        <v>-7332</v>
      </c>
      <c r="N7" s="4" t="s">
        <v>53</v>
      </c>
      <c r="O7" s="4" t="s">
        <v>32</v>
      </c>
      <c r="P7" s="4" t="s">
        <v>33</v>
      </c>
      <c r="Q7" s="4">
        <v>0</v>
      </c>
      <c r="R7" s="7">
        <v>44572</v>
      </c>
      <c r="S7" s="6">
        <v>44621</v>
      </c>
      <c r="T7" s="4" t="s">
        <v>34</v>
      </c>
      <c r="U7" s="4">
        <v>-7332</v>
      </c>
      <c r="V7" s="4">
        <v>0</v>
      </c>
      <c r="W7" s="4">
        <v>0</v>
      </c>
      <c r="X7" s="4" t="s">
        <v>47</v>
      </c>
      <c r="Y7" s="4" t="s">
        <v>47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44615</v>
      </c>
      <c r="G8" s="6">
        <v>44618</v>
      </c>
      <c r="H8" s="4">
        <v>1</v>
      </c>
      <c r="I8" s="4">
        <v>3</v>
      </c>
      <c r="J8" s="4">
        <v>3</v>
      </c>
      <c r="K8" s="4" t="s">
        <v>30</v>
      </c>
      <c r="L8" s="4">
        <v>3118</v>
      </c>
      <c r="M8" s="4">
        <v>3118</v>
      </c>
      <c r="N8" s="4" t="s">
        <v>57</v>
      </c>
      <c r="O8" s="4" t="s">
        <v>32</v>
      </c>
      <c r="P8" s="4" t="s">
        <v>33</v>
      </c>
      <c r="Q8" s="4">
        <v>0</v>
      </c>
      <c r="R8" s="7">
        <v>44613</v>
      </c>
      <c r="S8" s="6">
        <v>44621</v>
      </c>
      <c r="T8" s="4" t="s">
        <v>34</v>
      </c>
      <c r="U8" s="4">
        <v>3118</v>
      </c>
      <c r="V8" s="4">
        <v>0</v>
      </c>
      <c r="W8" s="4">
        <v>0</v>
      </c>
      <c r="X8" s="4" t="s">
        <v>47</v>
      </c>
      <c r="Y8" s="4" t="s">
        <v>58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44617</v>
      </c>
      <c r="G9" s="6">
        <v>44618</v>
      </c>
      <c r="H9" s="4">
        <v>1</v>
      </c>
      <c r="I9" s="4">
        <v>1</v>
      </c>
      <c r="J9" s="4">
        <v>1</v>
      </c>
      <c r="K9" s="4" t="s">
        <v>30</v>
      </c>
      <c r="L9" s="4">
        <v>961</v>
      </c>
      <c r="M9" s="4">
        <v>961</v>
      </c>
      <c r="N9" s="4" t="s">
        <v>62</v>
      </c>
      <c r="O9" s="4" t="s">
        <v>32</v>
      </c>
      <c r="P9" s="4" t="s">
        <v>33</v>
      </c>
      <c r="Q9" s="4">
        <v>0</v>
      </c>
      <c r="R9" s="7">
        <v>44616</v>
      </c>
      <c r="S9" s="6">
        <v>44621</v>
      </c>
      <c r="T9" s="4" t="s">
        <v>34</v>
      </c>
      <c r="U9" s="4">
        <v>961</v>
      </c>
      <c r="V9" s="4">
        <v>0</v>
      </c>
      <c r="W9" s="4">
        <v>0</v>
      </c>
      <c r="X9" s="4" t="s">
        <v>47</v>
      </c>
      <c r="Y9" s="4" t="s">
        <v>63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44617</v>
      </c>
      <c r="G10" s="6">
        <v>44618</v>
      </c>
      <c r="H10" s="4">
        <v>1</v>
      </c>
      <c r="I10" s="4">
        <v>1</v>
      </c>
      <c r="J10" s="4">
        <v>1</v>
      </c>
      <c r="K10" s="4" t="s">
        <v>30</v>
      </c>
      <c r="L10" s="4">
        <v>493</v>
      </c>
      <c r="M10" s="4">
        <v>493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44617</v>
      </c>
      <c r="S10" s="6">
        <v>44621</v>
      </c>
      <c r="T10" s="4" t="s">
        <v>34</v>
      </c>
      <c r="U10" s="4">
        <v>493</v>
      </c>
      <c r="V10" s="4">
        <v>0</v>
      </c>
      <c r="W10" s="4">
        <v>0</v>
      </c>
      <c r="X10" s="4" t="s">
        <v>47</v>
      </c>
      <c r="Y10" s="4" t="s">
        <v>68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44617</v>
      </c>
      <c r="G11" s="6">
        <v>44618</v>
      </c>
      <c r="H11" s="4">
        <v>1</v>
      </c>
      <c r="I11" s="4">
        <v>1</v>
      </c>
      <c r="J11" s="4">
        <v>1</v>
      </c>
      <c r="K11" s="4" t="s">
        <v>30</v>
      </c>
      <c r="L11" s="4">
        <v>113</v>
      </c>
      <c r="M11" s="4">
        <v>113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44617</v>
      </c>
      <c r="S11" s="6">
        <v>44621</v>
      </c>
      <c r="T11" s="4" t="s">
        <v>34</v>
      </c>
      <c r="U11" s="4">
        <v>113</v>
      </c>
      <c r="V11" s="4">
        <v>0</v>
      </c>
      <c r="W11" s="4">
        <v>0</v>
      </c>
      <c r="X11" s="4" t="s">
        <v>47</v>
      </c>
      <c r="Y11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5" sqref="A15:A16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73</v>
      </c>
    </row>
    <row r="2" s="4" customFormat="1" spans="1:9">
      <c r="A2" s="5">
        <v>16306637650</v>
      </c>
      <c r="B2" s="6">
        <v>44617</v>
      </c>
      <c r="C2" s="6">
        <v>44618</v>
      </c>
      <c r="D2" s="4">
        <v>760</v>
      </c>
      <c r="E2" s="4" t="str">
        <f>VLOOKUP(A2,HOP!A:L,12,0)</f>
        <v>760.00</v>
      </c>
      <c r="F2" s="4" t="str">
        <f>VLOOKUP(A2,HOP!A:C,3,0)</f>
        <v>2256911</v>
      </c>
      <c r="G2" s="4">
        <f>D2-E2</f>
        <v>0</v>
      </c>
      <c r="H2" s="4" t="str">
        <f>$H$1&amp;F2</f>
        <v>，2256911</v>
      </c>
      <c r="I2" s="4" t="str">
        <f>VLOOKUP(A2,HOP!A:U,21,0)</f>
        <v>直连</v>
      </c>
    </row>
    <row r="3" s="4" customFormat="1" spans="1:9">
      <c r="A3" s="5">
        <v>16928466555</v>
      </c>
      <c r="B3" s="6">
        <v>44616</v>
      </c>
      <c r="C3" s="6">
        <v>44618</v>
      </c>
      <c r="D3" s="4">
        <v>973</v>
      </c>
      <c r="E3" s="4" t="str">
        <f>VLOOKUP(A3,HOP!A:L,12,0)</f>
        <v>973.00</v>
      </c>
      <c r="F3" s="4" t="str">
        <f>VLOOKUP(A3,HOP!A:C,3,0)</f>
        <v>2328601</v>
      </c>
      <c r="G3" s="4">
        <f t="shared" ref="G3:G9" si="0">D3-E3</f>
        <v>0</v>
      </c>
      <c r="H3" s="4" t="str">
        <f t="shared" ref="H3:H9" si="1">$H$1&amp;F3</f>
        <v>，2328601</v>
      </c>
      <c r="I3" s="4" t="str">
        <f>VLOOKUP(A3,HOP!A:U,21,0)</f>
        <v>直连</v>
      </c>
    </row>
    <row r="4" s="4" customFormat="1" hidden="1" spans="1:9">
      <c r="A4" s="5">
        <v>16980794403</v>
      </c>
      <c r="B4" s="6">
        <v>44614</v>
      </c>
      <c r="C4" s="6">
        <v>44618</v>
      </c>
      <c r="D4" s="4">
        <v>0</v>
      </c>
      <c r="E4" s="4" t="str">
        <f>VLOOKUP(A4,HOP!A:L,12,0)</f>
        <v>1565.50</v>
      </c>
      <c r="F4" s="4" t="str">
        <f>VLOOKUP(A4,HOP!A:C,3,0)</f>
        <v>2339749</v>
      </c>
      <c r="G4" s="4">
        <f t="shared" si="0"/>
        <v>-1565.5</v>
      </c>
      <c r="H4" s="4" t="str">
        <f t="shared" si="1"/>
        <v>，2339749</v>
      </c>
      <c r="I4" s="4" t="str">
        <f>VLOOKUP(A4,HOP!A:U,21,0)</f>
        <v>直连</v>
      </c>
    </row>
    <row r="5" s="4" customFormat="1" hidden="1" spans="1:9">
      <c r="A5" s="5">
        <v>17154706093</v>
      </c>
      <c r="B5" s="6">
        <v>44616</v>
      </c>
      <c r="C5" s="6">
        <v>44618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17444398669</v>
      </c>
      <c r="B6" s="6">
        <v>44615</v>
      </c>
      <c r="C6" s="6">
        <v>44618</v>
      </c>
      <c r="D6" s="4">
        <v>3118</v>
      </c>
      <c r="E6" s="4" t="str">
        <f>VLOOKUP(A6,HOP!A:L,12,0)</f>
        <v>3118.00</v>
      </c>
      <c r="F6" s="4" t="str">
        <f>VLOOKUP(A6,HOP!A:C,3,0)</f>
        <v>2429373</v>
      </c>
      <c r="G6" s="4">
        <f t="shared" si="0"/>
        <v>0</v>
      </c>
      <c r="H6" s="4" t="str">
        <f t="shared" si="1"/>
        <v>，2429373</v>
      </c>
      <c r="I6" s="4" t="str">
        <f>VLOOKUP(A6,HOP!A:U,21,0)</f>
        <v>直连</v>
      </c>
    </row>
    <row r="7" s="4" customFormat="1" spans="1:9">
      <c r="A7" s="5">
        <v>17465097999</v>
      </c>
      <c r="B7" s="6">
        <v>44617</v>
      </c>
      <c r="C7" s="6">
        <v>44618</v>
      </c>
      <c r="D7" s="4">
        <v>961</v>
      </c>
      <c r="E7" s="4" t="str">
        <f>VLOOKUP(A7,HOP!A:L,12,0)</f>
        <v>961.00</v>
      </c>
      <c r="F7" s="4" t="str">
        <f>VLOOKUP(A7,HOP!A:C,3,0)</f>
        <v>2433116</v>
      </c>
      <c r="G7" s="4">
        <f t="shared" si="0"/>
        <v>0</v>
      </c>
      <c r="H7" s="4" t="str">
        <f t="shared" si="1"/>
        <v>，2433116</v>
      </c>
      <c r="I7" s="4" t="str">
        <f>VLOOKUP(A7,HOP!A:U,21,0)</f>
        <v>直连</v>
      </c>
    </row>
    <row r="8" s="4" customFormat="1" spans="1:9">
      <c r="A8" s="5">
        <v>17480901183</v>
      </c>
      <c r="B8" s="6">
        <v>44617</v>
      </c>
      <c r="C8" s="6">
        <v>44618</v>
      </c>
      <c r="D8" s="4">
        <v>493</v>
      </c>
      <c r="E8" s="4" t="str">
        <f>VLOOKUP(A8,HOP!A:L,12,0)</f>
        <v>493.00</v>
      </c>
      <c r="F8" s="4" t="str">
        <f>VLOOKUP(A8,HOP!A:C,3,0)</f>
        <v>2434573</v>
      </c>
      <c r="G8" s="4">
        <f t="shared" si="0"/>
        <v>0</v>
      </c>
      <c r="H8" s="4" t="str">
        <f t="shared" si="1"/>
        <v>，2434573</v>
      </c>
      <c r="I8" s="4" t="str">
        <f>VLOOKUP(A8,HOP!A:U,21,0)</f>
        <v>直连</v>
      </c>
    </row>
    <row r="9" s="4" customFormat="1" spans="1:9">
      <c r="A9" s="5">
        <v>17482592351</v>
      </c>
      <c r="B9" s="6">
        <v>44617</v>
      </c>
      <c r="C9" s="6">
        <v>44618</v>
      </c>
      <c r="D9" s="4">
        <v>113</v>
      </c>
      <c r="E9" s="4" t="str">
        <f>VLOOKUP(A9,HOP!A:L,12,0)</f>
        <v>113.00</v>
      </c>
      <c r="F9" s="4" t="str">
        <f>VLOOKUP(A9,HOP!A:C,3,0)</f>
        <v>2434773</v>
      </c>
      <c r="G9" s="4">
        <f t="shared" si="0"/>
        <v>0</v>
      </c>
      <c r="H9" s="4" t="str">
        <f t="shared" si="1"/>
        <v>，2434773</v>
      </c>
      <c r="I9" s="4" t="str">
        <f>VLOOKUP(A9,HOP!A:U,21,0)</f>
        <v>直连</v>
      </c>
    </row>
    <row r="11" spans="4:4">
      <c r="D11" s="4">
        <f>SUM(D2:D10)</f>
        <v>6418</v>
      </c>
    </row>
    <row r="12" spans="4:4">
      <c r="D12" s="4" t="s">
        <v>74</v>
      </c>
    </row>
    <row r="15" spans="1:1">
      <c r="A15" s="4" t="s">
        <v>75</v>
      </c>
    </row>
    <row r="16" spans="1:1">
      <c r="A16" s="4" t="s">
        <v>76</v>
      </c>
    </row>
  </sheetData>
  <autoFilter ref="A1:XFD12">
    <filterColumn colId="3">
      <filters blank="1">
        <filter val="760"/>
        <filter val="961"/>
        <filter val="113"/>
        <filter val="493"/>
        <filter val="973"/>
        <filter val="6418 HKD"/>
        <filter val="3118"/>
        <filter val="641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C16" sqref="C16"/>
    </sheetView>
  </sheetViews>
  <sheetFormatPr defaultColWidth="8" defaultRowHeight="12.75" outlineLevelRow="7"/>
  <cols>
    <col min="1" max="1" width="13" style="1" customWidth="1"/>
    <col min="2" max="16383" width="8" style="1"/>
  </cols>
  <sheetData>
    <row r="1" s="1" customFormat="1" spans="1:21">
      <c r="A1" s="2" t="s">
        <v>77</v>
      </c>
      <c r="B1" s="2" t="s">
        <v>78</v>
      </c>
      <c r="C1" s="2" t="s">
        <v>79</v>
      </c>
      <c r="D1" s="2" t="s">
        <v>80</v>
      </c>
      <c r="E1" s="2" t="s">
        <v>13</v>
      </c>
      <c r="F1" s="2" t="s">
        <v>5</v>
      </c>
      <c r="G1" s="2" t="s">
        <v>6</v>
      </c>
      <c r="H1" s="2" t="s">
        <v>81</v>
      </c>
      <c r="I1" s="2" t="s">
        <v>82</v>
      </c>
      <c r="J1" s="2" t="s">
        <v>83</v>
      </c>
      <c r="K1" s="2" t="s">
        <v>84</v>
      </c>
      <c r="L1" s="2" t="s">
        <v>85</v>
      </c>
      <c r="M1" s="2" t="s">
        <v>86</v>
      </c>
      <c r="N1" s="2" t="s">
        <v>87</v>
      </c>
      <c r="O1" s="2" t="s">
        <v>88</v>
      </c>
      <c r="P1" s="2" t="s">
        <v>89</v>
      </c>
      <c r="Q1" s="2" t="s">
        <v>90</v>
      </c>
      <c r="R1" s="2" t="s">
        <v>91</v>
      </c>
      <c r="S1" s="2" t="s">
        <v>92</v>
      </c>
      <c r="T1" s="2" t="s">
        <v>93</v>
      </c>
      <c r="U1" s="2" t="s">
        <v>94</v>
      </c>
    </row>
    <row r="2" s="1" customFormat="1" spans="1:21">
      <c r="A2" s="3">
        <v>16980794403</v>
      </c>
      <c r="B2" s="1" t="s">
        <v>95</v>
      </c>
      <c r="C2" s="1" t="s">
        <v>96</v>
      </c>
      <c r="D2" s="1" t="s">
        <v>97</v>
      </c>
      <c r="E2" s="1" t="s">
        <v>98</v>
      </c>
      <c r="F2" s="1" t="s">
        <v>99</v>
      </c>
      <c r="G2" s="1" t="s">
        <v>100</v>
      </c>
      <c r="H2" s="1" t="s">
        <v>101</v>
      </c>
      <c r="I2" s="1" t="s">
        <v>102</v>
      </c>
      <c r="J2" s="1" t="s">
        <v>30</v>
      </c>
      <c r="K2" s="1" t="s">
        <v>102</v>
      </c>
      <c r="L2" s="1" t="s">
        <v>103</v>
      </c>
      <c r="M2" s="1" t="s">
        <v>104</v>
      </c>
      <c r="N2" s="1" t="s">
        <v>105</v>
      </c>
      <c r="O2" s="1" t="s">
        <v>102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111</v>
      </c>
    </row>
    <row r="3" s="1" customFormat="1" spans="1:21">
      <c r="A3" s="3">
        <v>17480901183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112</v>
      </c>
      <c r="G3" s="1" t="s">
        <v>100</v>
      </c>
      <c r="H3" s="1" t="s">
        <v>101</v>
      </c>
      <c r="I3" s="1" t="s">
        <v>116</v>
      </c>
      <c r="J3" s="1" t="s">
        <v>30</v>
      </c>
      <c r="K3" s="1" t="s">
        <v>117</v>
      </c>
      <c r="L3" s="1" t="s">
        <v>117</v>
      </c>
      <c r="M3" s="1" t="s">
        <v>118</v>
      </c>
      <c r="N3" s="1" t="s">
        <v>118</v>
      </c>
      <c r="O3" s="1" t="s">
        <v>102</v>
      </c>
      <c r="P3" s="1" t="s">
        <v>106</v>
      </c>
      <c r="Q3" s="1" t="s">
        <v>107</v>
      </c>
      <c r="R3" s="1" t="s">
        <v>119</v>
      </c>
      <c r="S3" s="1" t="s">
        <v>109</v>
      </c>
      <c r="T3" s="1" t="s">
        <v>110</v>
      </c>
      <c r="U3" s="1" t="s">
        <v>111</v>
      </c>
    </row>
    <row r="4" s="1" customFormat="1" spans="1:21">
      <c r="A4" s="3">
        <v>16306637650</v>
      </c>
      <c r="B4" s="1" t="s">
        <v>120</v>
      </c>
      <c r="C4" s="1" t="s">
        <v>121</v>
      </c>
      <c r="D4" s="1" t="s">
        <v>122</v>
      </c>
      <c r="E4" s="1" t="s">
        <v>123</v>
      </c>
      <c r="F4" s="1" t="s">
        <v>112</v>
      </c>
      <c r="G4" s="1" t="s">
        <v>100</v>
      </c>
      <c r="H4" s="1" t="s">
        <v>101</v>
      </c>
      <c r="I4" s="1" t="s">
        <v>124</v>
      </c>
      <c r="J4" s="1" t="s">
        <v>30</v>
      </c>
      <c r="K4" s="1" t="s">
        <v>125</v>
      </c>
      <c r="L4" s="1" t="s">
        <v>125</v>
      </c>
      <c r="M4" s="1" t="s">
        <v>118</v>
      </c>
      <c r="N4" s="1" t="s">
        <v>118</v>
      </c>
      <c r="O4" s="1" t="s">
        <v>102</v>
      </c>
      <c r="P4" s="1" t="s">
        <v>106</v>
      </c>
      <c r="Q4" s="1" t="s">
        <v>107</v>
      </c>
      <c r="R4" s="1" t="s">
        <v>126</v>
      </c>
      <c r="S4" s="1" t="s">
        <v>109</v>
      </c>
      <c r="T4" s="1" t="s">
        <v>110</v>
      </c>
      <c r="U4" s="1" t="s">
        <v>111</v>
      </c>
    </row>
    <row r="5" s="1" customFormat="1" spans="1:21">
      <c r="A5" s="3">
        <v>17444398669</v>
      </c>
      <c r="B5" s="1" t="s">
        <v>127</v>
      </c>
      <c r="C5" s="1" t="s">
        <v>128</v>
      </c>
      <c r="D5" s="1" t="s">
        <v>129</v>
      </c>
      <c r="E5" s="1" t="s">
        <v>130</v>
      </c>
      <c r="F5" s="1" t="s">
        <v>131</v>
      </c>
      <c r="G5" s="1" t="s">
        <v>100</v>
      </c>
      <c r="H5" s="1" t="s">
        <v>101</v>
      </c>
      <c r="I5" s="1" t="s">
        <v>132</v>
      </c>
      <c r="J5" s="1" t="s">
        <v>30</v>
      </c>
      <c r="K5" s="1" t="s">
        <v>133</v>
      </c>
      <c r="L5" s="1" t="s">
        <v>133</v>
      </c>
      <c r="M5" s="1" t="s">
        <v>118</v>
      </c>
      <c r="N5" s="1" t="s">
        <v>118</v>
      </c>
      <c r="O5" s="1" t="s">
        <v>102</v>
      </c>
      <c r="P5" s="1" t="s">
        <v>106</v>
      </c>
      <c r="Q5" s="1" t="s">
        <v>107</v>
      </c>
      <c r="R5" s="1" t="s">
        <v>134</v>
      </c>
      <c r="S5" s="1" t="s">
        <v>109</v>
      </c>
      <c r="T5" s="1" t="s">
        <v>110</v>
      </c>
      <c r="U5" s="1" t="s">
        <v>111</v>
      </c>
    </row>
    <row r="6" s="1" customFormat="1" spans="1:21">
      <c r="A6" s="3">
        <v>16928466555</v>
      </c>
      <c r="B6" s="1" t="s">
        <v>135</v>
      </c>
      <c r="C6" s="1" t="s">
        <v>136</v>
      </c>
      <c r="D6" s="1" t="s">
        <v>137</v>
      </c>
      <c r="E6" s="1" t="s">
        <v>138</v>
      </c>
      <c r="F6" s="1" t="s">
        <v>139</v>
      </c>
      <c r="G6" s="1" t="s">
        <v>100</v>
      </c>
      <c r="H6" s="1" t="s">
        <v>101</v>
      </c>
      <c r="I6" s="1" t="s">
        <v>140</v>
      </c>
      <c r="J6" s="1" t="s">
        <v>30</v>
      </c>
      <c r="K6" s="1" t="s">
        <v>141</v>
      </c>
      <c r="L6" s="1" t="s">
        <v>141</v>
      </c>
      <c r="M6" s="1" t="s">
        <v>118</v>
      </c>
      <c r="N6" s="1" t="s">
        <v>118</v>
      </c>
      <c r="O6" s="1" t="s">
        <v>102</v>
      </c>
      <c r="P6" s="1" t="s">
        <v>106</v>
      </c>
      <c r="Q6" s="1" t="s">
        <v>107</v>
      </c>
      <c r="R6" s="1" t="s">
        <v>142</v>
      </c>
      <c r="S6" s="1" t="s">
        <v>109</v>
      </c>
      <c r="T6" s="1" t="s">
        <v>110</v>
      </c>
      <c r="U6" s="1" t="s">
        <v>111</v>
      </c>
    </row>
    <row r="7" s="1" customFormat="1" spans="1:21">
      <c r="A7" s="3">
        <v>17482592351</v>
      </c>
      <c r="B7" s="1" t="s">
        <v>112</v>
      </c>
      <c r="C7" s="1" t="s">
        <v>143</v>
      </c>
      <c r="D7" s="1" t="s">
        <v>144</v>
      </c>
      <c r="E7" s="1" t="s">
        <v>145</v>
      </c>
      <c r="F7" s="1" t="s">
        <v>112</v>
      </c>
      <c r="G7" s="1" t="s">
        <v>100</v>
      </c>
      <c r="H7" s="1" t="s">
        <v>101</v>
      </c>
      <c r="I7" s="1" t="s">
        <v>146</v>
      </c>
      <c r="J7" s="1" t="s">
        <v>30</v>
      </c>
      <c r="K7" s="1" t="s">
        <v>147</v>
      </c>
      <c r="L7" s="1" t="s">
        <v>147</v>
      </c>
      <c r="M7" s="1" t="s">
        <v>118</v>
      </c>
      <c r="N7" s="1" t="s">
        <v>118</v>
      </c>
      <c r="O7" s="1" t="s">
        <v>102</v>
      </c>
      <c r="P7" s="1" t="s">
        <v>106</v>
      </c>
      <c r="Q7" s="1" t="s">
        <v>107</v>
      </c>
      <c r="R7" s="1" t="s">
        <v>148</v>
      </c>
      <c r="S7" s="1" t="s">
        <v>109</v>
      </c>
      <c r="T7" s="1" t="s">
        <v>110</v>
      </c>
      <c r="U7" s="1" t="s">
        <v>111</v>
      </c>
    </row>
    <row r="8" s="1" customFormat="1" spans="1:21">
      <c r="A8" s="3">
        <v>17465097999</v>
      </c>
      <c r="B8" s="1" t="s">
        <v>139</v>
      </c>
      <c r="C8" s="1" t="s">
        <v>149</v>
      </c>
      <c r="D8" s="1" t="s">
        <v>150</v>
      </c>
      <c r="E8" s="1" t="s">
        <v>151</v>
      </c>
      <c r="F8" s="1" t="s">
        <v>112</v>
      </c>
      <c r="G8" s="1" t="s">
        <v>100</v>
      </c>
      <c r="H8" s="1" t="s">
        <v>101</v>
      </c>
      <c r="I8" s="1" t="s">
        <v>152</v>
      </c>
      <c r="J8" s="1" t="s">
        <v>30</v>
      </c>
      <c r="K8" s="1" t="s">
        <v>153</v>
      </c>
      <c r="L8" s="1" t="s">
        <v>153</v>
      </c>
      <c r="M8" s="1" t="s">
        <v>118</v>
      </c>
      <c r="N8" s="1" t="s">
        <v>118</v>
      </c>
      <c r="O8" s="1" t="s">
        <v>102</v>
      </c>
      <c r="P8" s="1" t="s">
        <v>106</v>
      </c>
      <c r="Q8" s="1" t="s">
        <v>107</v>
      </c>
      <c r="R8" s="1" t="s">
        <v>154</v>
      </c>
      <c r="S8" s="1" t="s">
        <v>109</v>
      </c>
      <c r="T8" s="1" t="s">
        <v>110</v>
      </c>
      <c r="U8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2022-03-01T02:36:57Z</dcterms:created>
  <dcterms:modified xsi:type="dcterms:W3CDTF">2022-03-01T02:55:41Z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2B04C674C8714E79B4B118736FAC367F</vt:lpwstr>
  </property>
  <property fmtid="{D5CDD505-2E9C-101B-9397-08002B2CF9AE}" pid="3" name="KSOProductBuildVer">
    <vt:lpwstr>2052-11.1.0.11365</vt:lpwstr>
  </property>
</Properties>
</file>