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<sst xmlns="http://schemas.openxmlformats.org/spreadsheetml/2006/main" count="784" uniqueCount="345">
  <si>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</si>
  <si>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</si>
  <si>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</si>
  <si>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</si>
  <si>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</si>
  <si>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</si>
  <si>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</si>
  <si>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</si>
  <si>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</si>
  <si>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</si>
  <si>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</si>
  <si>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</si>
  <si>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</si>
  <si>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</si>
  <si>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</si>
  <si>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</si>
  <si>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</si>
  <si>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</si>
  <si>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</si>
  <si>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</si>
  <si>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</si>
  <si>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</si>
  <si>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</si>
  <si>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</si>
  <si>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</si>
  <si>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16888428667	</t>
  </si>
  <si>
    <t>Ctrip</t>
  </si>
  <si>
    <t>正常</t>
  </si>
  <si>
    <t>[仙本那]立方床站旅舍(Cube Bed Station)(39034942)</t>
  </si>
  <si>
    <t>海景房&lt;不退款&gt;&lt;2人入住&gt;</t>
  </si>
  <si>
    <t>USD</t>
  </si>
  <si>
    <t>Natrah/Sharifah,Natrah/Sharifah,Natrah/Sharifah,Natrah/Sharifah</t>
  </si>
  <si>
    <t>CA5326220218USD</t>
  </si>
  <si>
    <t>未提现</t>
  </si>
  <si>
    <t>携程开票</t>
  </si>
  <si>
    <t xml:space="preserve">2318466	</t>
  </si>
  <si>
    <t xml:space="preserve">644626168	</t>
  </si>
  <si>
    <t xml:space="preserve">16981067078	</t>
  </si>
  <si>
    <t>[迈阿密戴德县]迈阿密国际机场酒店(Miami International Airport Hotel)(37209685)</t>
  </si>
  <si>
    <t>标准大号床房&lt;不退款&gt;&lt;2人入住&gt;</t>
  </si>
  <si>
    <t>Tisdale/Jeff David</t>
  </si>
  <si>
    <t xml:space="preserve">2339865	</t>
  </si>
  <si>
    <t xml:space="preserve">	</t>
  </si>
  <si>
    <t xml:space="preserve">17172469417	</t>
  </si>
  <si>
    <t>[奥兰多]奥兰多邦尼特克里克希尔顿西嘉酒店(Signia by Hilton Orlando Bonnet Creek)(39052066)</t>
  </si>
  <si>
    <t>客房(特大床)&lt;不退款&gt;&lt;2人入住&gt;</t>
  </si>
  <si>
    <t>HE/CHENGANG,CHENG/YEGUANG</t>
  </si>
  <si>
    <t xml:space="preserve">2389603	</t>
  </si>
  <si>
    <t xml:space="preserve">3219522941	</t>
  </si>
  <si>
    <t xml:space="preserve">17225270309	</t>
  </si>
  <si>
    <t>[西雅图]市场旅馆(Inn at The Market)(40125856)</t>
  </si>
  <si>
    <t>城市客房1张大床&lt;不退款&gt;&lt;2人入住&gt;</t>
  </si>
  <si>
    <t>Barton/Taylor</t>
  </si>
  <si>
    <t xml:space="preserve">2407568	</t>
  </si>
  <si>
    <t xml:space="preserve">17232231954	</t>
  </si>
  <si>
    <t>[温哥华]温哥华奥贝尔杰酒店(Auberge Vancouver Hotel)(39043386)</t>
  </si>
  <si>
    <t>城景豪华房（特大床）&lt;不退款&gt;&lt;2人入住&gt;</t>
  </si>
  <si>
    <t>Meunier/Jean-Francois</t>
  </si>
  <si>
    <t xml:space="preserve">2408695	</t>
  </si>
  <si>
    <t xml:space="preserve">17250425937	</t>
  </si>
  <si>
    <t>[科堡]维也纳之家易科堡酒店(Vienna House Easy Coburg)(39039907)</t>
  </si>
  <si>
    <t>Easy客房&lt;2人入住&gt;&lt;不退款&gt;</t>
  </si>
  <si>
    <t>Kress/Hans-Peter</t>
  </si>
  <si>
    <t xml:space="preserve">2410236	</t>
  </si>
  <si>
    <t xml:space="preserve">acknowledge	</t>
  </si>
  <si>
    <t xml:space="preserve">17263712384	</t>
  </si>
  <si>
    <t>[圣地亚哥]圣迭戈喜来登海滨酒店(Sheraton San Diego Hotel &amp; Marina)(39051741)</t>
  </si>
  <si>
    <t>塔楼滨海房（1张特大床，带阳台）&lt;不退款&gt;&lt;2人入住&gt;</t>
  </si>
  <si>
    <t>David/Abigail,Daack/Drew</t>
  </si>
  <si>
    <t xml:space="preserve">2411510	</t>
  </si>
  <si>
    <t xml:space="preserve">82780954	</t>
  </si>
  <si>
    <t xml:space="preserve">17271049788	</t>
  </si>
  <si>
    <t>[弗朗斯地区鲁瓦西]坎帕内尔鲁瓦西酒店(Hotel Campanile Roissy)(39040263)</t>
  </si>
  <si>
    <t>标准双床房&lt;不退款&gt;&lt;2人入住&gt;</t>
  </si>
  <si>
    <t>Lescure/Mathilde</t>
  </si>
  <si>
    <t xml:space="preserve">2412083	</t>
  </si>
  <si>
    <t xml:space="preserve">17272419582	</t>
  </si>
  <si>
    <t>[纽约]梦幻市区酒店(Dream Downtown)(39047687)</t>
  </si>
  <si>
    <t>客房, 1 张特大床, 阳台 (Bronze)&lt;1&gt;&lt;不退款&gt;&lt;2人入住&gt;</t>
  </si>
  <si>
    <t>Veal/Michael Everett</t>
  </si>
  <si>
    <t xml:space="preserve">2412267	</t>
  </si>
  <si>
    <t xml:space="preserve">63084SC057466	</t>
  </si>
  <si>
    <t>退单</t>
  </si>
  <si>
    <t xml:space="preserve">17294646930	</t>
  </si>
  <si>
    <t>[孟菲斯]格雷斯兰酒店(The Guest House at Graceland)(37242352)</t>
  </si>
  <si>
    <t>豪华特大床房&lt;不退款&gt;&lt;2人入住&gt;</t>
  </si>
  <si>
    <t>Brown/NeQuisha</t>
  </si>
  <si>
    <t xml:space="preserve">68721SC306333	</t>
  </si>
  <si>
    <t xml:space="preserve">17294800068	</t>
  </si>
  <si>
    <t>[兰德尔希尔]索格拉斯舒适酒店(Comfort Suites Sawgrass)(37207823)</t>
  </si>
  <si>
    <t>无障碍特大床套房&lt;2人入住&gt;&lt;不退款&gt;&lt;早餐&gt;</t>
  </si>
  <si>
    <t>Pierre/Bryan</t>
  </si>
  <si>
    <t xml:space="preserve">2413638	</t>
  </si>
  <si>
    <t xml:space="preserve">65818427	</t>
  </si>
  <si>
    <t xml:space="preserve">17297883302	</t>
  </si>
  <si>
    <t>[檀香山]威基基海滩步行特朗普国际酒店(Trump International Hotel Waikiki)(37197380)</t>
  </si>
  <si>
    <t>城景豪华房&lt;不退款&gt;&lt;2人入住&gt;</t>
  </si>
  <si>
    <t>JIANG/XIXIAN</t>
  </si>
  <si>
    <t xml:space="preserve">2414025	</t>
  </si>
  <si>
    <t xml:space="preserve">17306113918	</t>
  </si>
  <si>
    <t>[圣米格尔德阿沃纳]文奇特内里费高尔夫酒店(Vincci Tenerife Golf Santa Cruz de Tenerife)(37207906)</t>
  </si>
  <si>
    <t>标准房&lt;不退款&gt;&lt;2人入住&gt;</t>
  </si>
  <si>
    <t>Placed/Enrique</t>
  </si>
  <si>
    <t xml:space="preserve">2414706	</t>
  </si>
  <si>
    <t xml:space="preserve">6506164	</t>
  </si>
  <si>
    <t xml:space="preserve">17316394627	</t>
  </si>
  <si>
    <t>[盐湖城]盐湖城机场西品质酒店及套房(Quality Inn &amp; Suites Airport West Salt Lake City)(37214662)</t>
  </si>
  <si>
    <t>无障碍2张大号床房&lt;2人入住&gt;&lt;不退款&gt;&lt;早餐&gt;</t>
  </si>
  <si>
    <t>Gillman/John</t>
  </si>
  <si>
    <t xml:space="preserve">2415380	</t>
  </si>
  <si>
    <t xml:space="preserve">66323832	</t>
  </si>
  <si>
    <t xml:space="preserve">17319276019	</t>
  </si>
  <si>
    <t>[伯明翰]马尔马逊伯明翰酒店(Malmaison Birmingham)(39621390)</t>
  </si>
  <si>
    <t>标准双人间&lt;不退款&gt;&lt;2人入住&gt;</t>
  </si>
  <si>
    <t>Thompson/Lee</t>
  </si>
  <si>
    <t xml:space="preserve">2415848	</t>
  </si>
  <si>
    <t xml:space="preserve">17338177471	</t>
  </si>
  <si>
    <t>[加登格罗夫]莫拉达宾馆(Morada Inn)(40072923)</t>
  </si>
  <si>
    <t>经济房1张大床（吸烟）&lt;不退款&gt;&lt;2人入住&gt;</t>
  </si>
  <si>
    <t>ROJAS/NESTOR</t>
  </si>
  <si>
    <t xml:space="preserve">2418113	</t>
  </si>
  <si>
    <t xml:space="preserve">1893030286	</t>
  </si>
  <si>
    <t xml:space="preserve">17345940344	</t>
  </si>
  <si>
    <t>[马赛]马西利亚酒店(Massilia hôtel)(39669107)</t>
  </si>
  <si>
    <t>Parraud/Alexandre</t>
  </si>
  <si>
    <t xml:space="preserve">BU846477022021210	</t>
  </si>
  <si>
    <t xml:space="preserve">17352386094	</t>
  </si>
  <si>
    <t>[默顿]温布尔登杜文堪尼扎罗之家酒店(Hotel du Vin Cannizaro House Wimbledon)(46901923)</t>
  </si>
  <si>
    <t>经典双人床房&lt;不退款&gt;&lt;2人入住&gt;</t>
  </si>
  <si>
    <t>henderson/emma</t>
  </si>
  <si>
    <t xml:space="preserve">2418791	</t>
  </si>
  <si>
    <t xml:space="preserve">EXP-1893549137	</t>
  </si>
  <si>
    <t xml:space="preserve">17354015959	</t>
  </si>
  <si>
    <t>[玛丽亚温泉市]达芬奇酒店(Hotel DaVinci)(40133582)</t>
  </si>
  <si>
    <t>高级双人房&lt;不退款&gt;&lt;2人入住&gt;</t>
  </si>
  <si>
    <t>Chancerel/Loic</t>
  </si>
  <si>
    <t xml:space="preserve">2418925	</t>
  </si>
  <si>
    <t xml:space="preserve">60676196	</t>
  </si>
  <si>
    <t xml:space="preserve">17354192604	</t>
  </si>
  <si>
    <t>[科勒尔盖布尔斯]圣米迦勒酒店(Hotel St. Michel)(39674907)</t>
  </si>
  <si>
    <t>豪华客房2张双人床&lt;不退款&gt;&lt;2人入住&gt;</t>
  </si>
  <si>
    <t>ramirez/angelica</t>
  </si>
  <si>
    <t xml:space="preserve">2418965	</t>
  </si>
  <si>
    <t xml:space="preserve">43205SC012074	</t>
  </si>
  <si>
    <t xml:space="preserve">17355354652	</t>
  </si>
  <si>
    <t>[首尔]首尔皇家广场酒店(Royal Square Hotel Seoul)(46891180)</t>
  </si>
  <si>
    <t>豪华双床房&lt;不退款&gt;&lt;2人入住&gt;</t>
  </si>
  <si>
    <t>kim/gyeonghwan</t>
  </si>
  <si>
    <t xml:space="preserve">2419123	</t>
  </si>
  <si>
    <t>取消</t>
  </si>
  <si>
    <t xml:space="preserve">17355591531	</t>
  </si>
  <si>
    <t>[阿布扎比]阿布扎比​​国际机场普瑞米尔酒店(Premier Inn Abu Dhabi International Airport)(39047950)</t>
  </si>
  <si>
    <t>家庭房&lt;1&gt;&lt;2人入住&gt;&lt;不退款&gt;</t>
  </si>
  <si>
    <t>Ellen/Christopher</t>
  </si>
  <si>
    <t xml:space="preserve">2419143	</t>
  </si>
  <si>
    <t xml:space="preserve">65351SC112486	</t>
  </si>
  <si>
    <t xml:space="preserve">17359933940	</t>
  </si>
  <si>
    <t>[波苏埃洛-德阿拉尔孔]欧洲之星马德里酒店(Eurostars I-Hotel Madrid)(37222658)</t>
  </si>
  <si>
    <t>双人床房&lt;不退款&gt;&lt;2人入住&gt;</t>
  </si>
  <si>
    <t>Lopez Diez/David</t>
  </si>
  <si>
    <t xml:space="preserve">2419216	</t>
  </si>
  <si>
    <t xml:space="preserve">16755559378	</t>
  </si>
  <si>
    <t>补单</t>
  </si>
  <si>
    <t>[多伦多]海港城堡威斯汀酒店（多伦多）(The Westin Harbour Castle, Toronto)(5931900)</t>
  </si>
  <si>
    <t>城景特大床房&lt;2人入住&gt;&lt;不退款&gt;&lt;早餐&gt;&lt;普通会员&gt;</t>
  </si>
  <si>
    <t>Landreville/Francois</t>
  </si>
  <si>
    <t xml:space="preserve">2292622	</t>
  </si>
  <si>
    <t xml:space="preserve">73624015	</t>
  </si>
  <si>
    <t>，</t>
  </si>
  <si>
    <t xml:space="preserve">  本期收回3.1元</t>
  </si>
  <si>
    <t>A220301172143481</t>
  </si>
  <si>
    <t>USD / HKD 当前参考汇率: 7.80023</t>
  </si>
  <si>
    <t>总计： 8203.58 USD/
63989.81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</si>
  <si>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</si>
  <si>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</si>
  <si>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</si>
  <si>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</si>
  <si>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</si>
  <si>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</si>
  <si>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</si>
  <si>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</si>
  <si>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</si>
  <si>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</si>
  <si>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</si>
  <si>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</si>
  <si>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</si>
  <si>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</si>
  <si>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</si>
  <si>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</si>
  <si>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</si>
  <si>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2021-11-29</t>
  </si>
  <si>
    <t>2318466</t>
  </si>
  <si>
    <t>仙本那床站</t>
  </si>
  <si>
    <t>Natrah Sharifah,Natrah Sharifah,Natrah Sharifah,Natrah Sharifah</t>
  </si>
  <si>
    <t>2022-02-13</t>
  </si>
  <si>
    <t>2022-02-15</t>
  </si>
  <si>
    <t>退房日周结</t>
  </si>
  <si>
    <t>973.86</t>
  </si>
  <si>
    <t>152.00</t>
  </si>
  <si>
    <t>0</t>
  </si>
  <si>
    <t>0.00</t>
  </si>
  <si>
    <t>携程盛景国际直连</t>
  </si>
  <si>
    <t>2021-11-29 16:42:09</t>
  </si>
  <si>
    <t>否</t>
  </si>
  <si>
    <t>汇智国际旅游发展有限公司</t>
  </si>
  <si>
    <t>直连</t>
  </si>
  <si>
    <t>2021-12-14</t>
  </si>
  <si>
    <t>2339865</t>
  </si>
  <si>
    <t>迈阿密国际机场酒店</t>
  </si>
  <si>
    <t>Tisdale Jeff David</t>
  </si>
  <si>
    <t>2022-02-14</t>
  </si>
  <si>
    <t>1461.29</t>
  </si>
  <si>
    <t>229.00</t>
  </si>
  <si>
    <t>2021-12-14 09:50:42</t>
  </si>
  <si>
    <t>2022-01-14</t>
  </si>
  <si>
    <t>2389603</t>
  </si>
  <si>
    <t>奥兰多邦内溪希尔顿酒店</t>
  </si>
  <si>
    <t>HE CHENGANG,CHENG YEGUANG</t>
  </si>
  <si>
    <t>2022-02-10</t>
  </si>
  <si>
    <t>15563.84</t>
  </si>
  <si>
    <t>2442.00</t>
  </si>
  <si>
    <t>2022-01-14 04:19:59</t>
  </si>
  <si>
    <t>2022-01-24</t>
  </si>
  <si>
    <t>2407568</t>
  </si>
  <si>
    <t>市场假日酒店</t>
  </si>
  <si>
    <t>Barton Taylor</t>
  </si>
  <si>
    <t>1332.04</t>
  </si>
  <si>
    <t>209.00</t>
  </si>
  <si>
    <t>2022-01-24 03:27:14</t>
  </si>
  <si>
    <t>2022-01-25</t>
  </si>
  <si>
    <t>2408695</t>
  </si>
  <si>
    <t>温哥华奥贝尔杰酒店</t>
  </si>
  <si>
    <t>Meunier Jean-Francois</t>
  </si>
  <si>
    <t>892.28</t>
  </si>
  <si>
    <t>140.00</t>
  </si>
  <si>
    <t>2022-01-25 13:25:57</t>
  </si>
  <si>
    <t>2022-01-28</t>
  </si>
  <si>
    <t>2410236</t>
  </si>
  <si>
    <t>维也纳之家易科堡酒店</t>
  </si>
  <si>
    <t>Kress Hans-Peter</t>
  </si>
  <si>
    <t>1395.77</t>
  </si>
  <si>
    <t>219.00</t>
  </si>
  <si>
    <t>2022-01-28 17:28:45</t>
  </si>
  <si>
    <t>2022-02-01</t>
  </si>
  <si>
    <t>2411510</t>
  </si>
  <si>
    <t>圣迭戈喜来登海滨酒店</t>
  </si>
  <si>
    <t>David Abigail,Daack Drew</t>
  </si>
  <si>
    <t>1128.09</t>
  </si>
  <si>
    <t>177.00</t>
  </si>
  <si>
    <t>2022-02-01 08:18:23</t>
  </si>
  <si>
    <t>2022-02-02</t>
  </si>
  <si>
    <t>2412083</t>
  </si>
  <si>
    <t>坎帕内尔鲁瓦西酒店</t>
  </si>
  <si>
    <t>Lescure Mathilde</t>
  </si>
  <si>
    <t>337.79</t>
  </si>
  <si>
    <t>53.00</t>
  </si>
  <si>
    <t>2022-02-02 17:59:22</t>
  </si>
  <si>
    <t>2022-02-03</t>
  </si>
  <si>
    <t>2412267</t>
  </si>
  <si>
    <t>梦幻市区酒店</t>
  </si>
  <si>
    <t>Veal Michael Everett</t>
  </si>
  <si>
    <t>46.60</t>
  </si>
  <si>
    <t>46</t>
  </si>
  <si>
    <t>297</t>
  </si>
  <si>
    <t>2022-02-04 08:50:14</t>
  </si>
  <si>
    <t>2022-02-06</t>
  </si>
  <si>
    <t>2413627</t>
  </si>
  <si>
    <t>格雷斯兰酒店</t>
  </si>
  <si>
    <t>Brown NeQuisha</t>
  </si>
  <si>
    <t>809.42</t>
  </si>
  <si>
    <t>127.00</t>
  </si>
  <si>
    <t>2022-02-06 00:38:39</t>
  </si>
  <si>
    <t>2413638</t>
  </si>
  <si>
    <t>索格拉斯舒适酒店</t>
  </si>
  <si>
    <t>Pierre Bryan</t>
  </si>
  <si>
    <t>1013.37</t>
  </si>
  <si>
    <t>159.00</t>
  </si>
  <si>
    <t>2022-02-06 02:12:45</t>
  </si>
  <si>
    <t>2414025</t>
  </si>
  <si>
    <t>威基基海滩步行特朗普国际酒店</t>
  </si>
  <si>
    <t>JIANG XIXIAN</t>
  </si>
  <si>
    <t>2022-02-07</t>
  </si>
  <si>
    <t>20241.92</t>
  </si>
  <si>
    <t>3176.00</t>
  </si>
  <si>
    <t>2022-02-06 21:32:55</t>
  </si>
  <si>
    <t>2414706</t>
  </si>
  <si>
    <t>文奇特内里费高尔夫酒店</t>
  </si>
  <si>
    <t>Placed Enrique</t>
  </si>
  <si>
    <t>669.21</t>
  </si>
  <si>
    <t>105.00</t>
  </si>
  <si>
    <t>2022-02-07 23:02:58</t>
  </si>
  <si>
    <t>2022-02-09</t>
  </si>
  <si>
    <t>2415380</t>
  </si>
  <si>
    <t>盐湖城机场西品质酒店及套房</t>
  </si>
  <si>
    <t>Gillman John</t>
  </si>
  <si>
    <t>529.54</t>
  </si>
  <si>
    <t>83.00</t>
  </si>
  <si>
    <t>2022-02-09 08:21:57</t>
  </si>
  <si>
    <t>2415848</t>
  </si>
  <si>
    <t>马美逊伯明翰酒店</t>
  </si>
  <si>
    <t>Thompson Lee</t>
  </si>
  <si>
    <t>1161.16</t>
  </si>
  <si>
    <t>182.00</t>
  </si>
  <si>
    <t>2022-02-09 18:58:00</t>
  </si>
  <si>
    <t>2418513</t>
  </si>
  <si>
    <t>马西利亚酒店</t>
  </si>
  <si>
    <t>Parraud Alexandre</t>
  </si>
  <si>
    <t>394.81</t>
  </si>
  <si>
    <t>62.00</t>
  </si>
  <si>
    <t>2022-02-13 02:08:04</t>
  </si>
  <si>
    <t>2418791</t>
  </si>
  <si>
    <t>温布尔登杜文堪尼扎罗之家酒店</t>
  </si>
  <si>
    <t>henderson emma</t>
  </si>
  <si>
    <t>1012.50</t>
  </si>
  <si>
    <t>2022-02-13 18:34:17</t>
  </si>
  <si>
    <t>2418925</t>
  </si>
  <si>
    <t>达芬奇酒店</t>
  </si>
  <si>
    <t>Chancerel Loic</t>
  </si>
  <si>
    <t>280.19</t>
  </si>
  <si>
    <t>44.00</t>
  </si>
  <si>
    <t>2022-02-14 02:00:03</t>
  </si>
  <si>
    <t>2418965</t>
  </si>
  <si>
    <t>圣米歇尔酒店</t>
  </si>
  <si>
    <t>ramirez angelica</t>
  </si>
  <si>
    <t>1413.67</t>
  </si>
  <si>
    <t>222.00</t>
  </si>
  <si>
    <t>2022-02-14 06:51:03</t>
  </si>
  <si>
    <t>2419123</t>
  </si>
  <si>
    <t>首尔皇家广场酒店</t>
  </si>
  <si>
    <t>kim gyeonghwan</t>
  </si>
  <si>
    <t>299.29</t>
  </si>
  <si>
    <t>47.00</t>
  </si>
  <si>
    <t>2022-02-14 13:21:48</t>
  </si>
  <si>
    <t>2419143</t>
  </si>
  <si>
    <t>阿布扎比??国际机场普瑞米尔酒店</t>
  </si>
  <si>
    <t>Ellen Christopher</t>
  </si>
  <si>
    <t>598.58</t>
  </si>
  <si>
    <t>94.00</t>
  </si>
  <si>
    <t>2022-02-14 14:22:40</t>
  </si>
  <si>
    <t>2419216</t>
  </si>
  <si>
    <t>欧洲之星马德里酒店</t>
  </si>
  <si>
    <t>Lopez Diez David</t>
  </si>
  <si>
    <t>464.86</t>
  </si>
  <si>
    <t>73.00</t>
  </si>
  <si>
    <t>2022-02-14 17:25:45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</si>
</sst>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44605</v>
      </c>
      <c r="G2" s="6">
        <v>44607</v>
      </c>
      <c r="H2" s="4">
        <v>2</v>
      </c>
      <c r="I2" s="4">
        <v>2</v>
      </c>
      <c r="J2" s="4">
        <v>4</v>
      </c>
      <c r="K2" s="4" t="s">
        <v>30</v>
      </c>
      <c r="L2" s="4">
        <v>152</v>
      </c>
      <c r="M2" s="4">
        <v>152</v>
      </c>
      <c r="N2" s="4" t="s">
        <v>31</v>
      </c>
      <c r="O2" s="4" t="s">
        <v>32</v>
      </c>
      <c r="P2" s="4" t="s">
        <v>33</v>
      </c>
      <c r="Q2" s="4">
        <v>0</v>
      </c>
      <c r="R2" s="7">
        <v>44529</v>
      </c>
      <c r="S2" s="6">
        <v>44610</v>
      </c>
      <c r="T2" s="4" t="s">
        <v>34</v>
      </c>
      <c r="U2" s="4">
        <v>152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44606</v>
      </c>
      <c r="G3" s="6">
        <v>44607</v>
      </c>
      <c r="H3" s="4">
        <v>1</v>
      </c>
      <c r="I3" s="4">
        <v>1</v>
      </c>
      <c r="J3" s="4">
        <v>1</v>
      </c>
      <c r="K3" s="4" t="s">
        <v>30</v>
      </c>
      <c r="L3" s="4">
        <v>229</v>
      </c>
      <c r="M3" s="4">
        <v>229</v>
      </c>
      <c r="N3" s="4" t="s">
        <v>40</v>
      </c>
      <c r="O3" s="4" t="s">
        <v>32</v>
      </c>
      <c r="P3" s="4" t="s">
        <v>33</v>
      </c>
      <c r="Q3" s="4">
        <v>0</v>
      </c>
      <c r="R3" s="7">
        <v>44544</v>
      </c>
      <c r="S3" s="6">
        <v>44610</v>
      </c>
      <c r="T3" s="4" t="s">
        <v>34</v>
      </c>
      <c r="U3" s="4">
        <v>229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44602</v>
      </c>
      <c r="G4" s="6">
        <v>44607</v>
      </c>
      <c r="H4" s="4">
        <v>2</v>
      </c>
      <c r="I4" s="4">
        <v>5</v>
      </c>
      <c r="J4" s="4">
        <v>10</v>
      </c>
      <c r="K4" s="4" t="s">
        <v>30</v>
      </c>
      <c r="L4" s="4">
        <v>2442</v>
      </c>
      <c r="M4" s="4">
        <v>2442</v>
      </c>
      <c r="N4" s="4" t="s">
        <v>46</v>
      </c>
      <c r="O4" s="4" t="s">
        <v>32</v>
      </c>
      <c r="P4" s="4" t="s">
        <v>33</v>
      </c>
      <c r="Q4" s="4">
        <v>0</v>
      </c>
      <c r="R4" s="7">
        <v>44575</v>
      </c>
      <c r="S4" s="6">
        <v>44610</v>
      </c>
      <c r="T4" s="4" t="s">
        <v>34</v>
      </c>
      <c r="U4" s="4">
        <v>2442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44606</v>
      </c>
      <c r="G5" s="6">
        <v>44607</v>
      </c>
      <c r="H5" s="4">
        <v>1</v>
      </c>
      <c r="I5" s="4">
        <v>1</v>
      </c>
      <c r="J5" s="4">
        <v>1</v>
      </c>
      <c r="K5" s="4" t="s">
        <v>30</v>
      </c>
      <c r="L5" s="4">
        <v>209</v>
      </c>
      <c r="M5" s="4">
        <v>209</v>
      </c>
      <c r="N5" s="4" t="s">
        <v>52</v>
      </c>
      <c r="O5" s="4" t="s">
        <v>32</v>
      </c>
      <c r="P5" s="4" t="s">
        <v>33</v>
      </c>
      <c r="Q5" s="4">
        <v>0</v>
      </c>
      <c r="R5" s="7">
        <v>44585</v>
      </c>
      <c r="S5" s="6">
        <v>44610</v>
      </c>
      <c r="T5" s="4" t="s">
        <v>34</v>
      </c>
      <c r="U5" s="4">
        <v>209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44606</v>
      </c>
      <c r="G6" s="6">
        <v>44607</v>
      </c>
      <c r="H6" s="4">
        <v>1</v>
      </c>
      <c r="I6" s="4">
        <v>1</v>
      </c>
      <c r="J6" s="4">
        <v>1</v>
      </c>
      <c r="K6" s="4" t="s">
        <v>30</v>
      </c>
      <c r="L6" s="4">
        <v>140</v>
      </c>
      <c r="M6" s="4">
        <v>140</v>
      </c>
      <c r="N6" s="4" t="s">
        <v>57</v>
      </c>
      <c r="O6" s="4" t="s">
        <v>32</v>
      </c>
      <c r="P6" s="4" t="s">
        <v>33</v>
      </c>
      <c r="Q6" s="4">
        <v>0</v>
      </c>
      <c r="R6" s="7">
        <v>44586</v>
      </c>
      <c r="S6" s="6">
        <v>44610</v>
      </c>
      <c r="T6" s="4" t="s">
        <v>34</v>
      </c>
      <c r="U6" s="4">
        <v>140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44605</v>
      </c>
      <c r="G7" s="6">
        <v>44607</v>
      </c>
      <c r="H7" s="4">
        <v>1</v>
      </c>
      <c r="I7" s="4">
        <v>2</v>
      </c>
      <c r="J7" s="4">
        <v>2</v>
      </c>
      <c r="K7" s="4" t="s">
        <v>30</v>
      </c>
      <c r="L7" s="4">
        <v>219</v>
      </c>
      <c r="M7" s="4">
        <v>219</v>
      </c>
      <c r="N7" s="4" t="s">
        <v>62</v>
      </c>
      <c r="O7" s="4" t="s">
        <v>32</v>
      </c>
      <c r="P7" s="4" t="s">
        <v>33</v>
      </c>
      <c r="Q7" s="4">
        <v>0</v>
      </c>
      <c r="R7" s="7">
        <v>44589</v>
      </c>
      <c r="S7" s="6">
        <v>44610</v>
      </c>
      <c r="T7" s="4" t="s">
        <v>34</v>
      </c>
      <c r="U7" s="4">
        <v>219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44606</v>
      </c>
      <c r="G8" s="6">
        <v>44607</v>
      </c>
      <c r="H8" s="4">
        <v>1</v>
      </c>
      <c r="I8" s="4">
        <v>1</v>
      </c>
      <c r="J8" s="4">
        <v>1</v>
      </c>
      <c r="K8" s="4" t="s">
        <v>30</v>
      </c>
      <c r="L8" s="4">
        <v>177</v>
      </c>
      <c r="M8" s="4">
        <v>177</v>
      </c>
      <c r="N8" s="4" t="s">
        <v>68</v>
      </c>
      <c r="O8" s="4" t="s">
        <v>32</v>
      </c>
      <c r="P8" s="4" t="s">
        <v>33</v>
      </c>
      <c r="Q8" s="4">
        <v>0</v>
      </c>
      <c r="R8" s="7">
        <v>44593</v>
      </c>
      <c r="S8" s="6">
        <v>44610</v>
      </c>
      <c r="T8" s="4" t="s">
        <v>34</v>
      </c>
      <c r="U8" s="4">
        <v>177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44606</v>
      </c>
      <c r="G9" s="6">
        <v>44607</v>
      </c>
      <c r="H9" s="4">
        <v>1</v>
      </c>
      <c r="I9" s="4">
        <v>1</v>
      </c>
      <c r="J9" s="4">
        <v>1</v>
      </c>
      <c r="K9" s="4" t="s">
        <v>30</v>
      </c>
      <c r="L9" s="4">
        <v>53</v>
      </c>
      <c r="M9" s="4">
        <v>53</v>
      </c>
      <c r="N9" s="4" t="s">
        <v>74</v>
      </c>
      <c r="O9" s="4" t="s">
        <v>32</v>
      </c>
      <c r="P9" s="4" t="s">
        <v>33</v>
      </c>
      <c r="Q9" s="4">
        <v>0</v>
      </c>
      <c r="R9" s="7">
        <v>44594</v>
      </c>
      <c r="S9" s="6">
        <v>44610</v>
      </c>
      <c r="T9" s="4" t="s">
        <v>34</v>
      </c>
      <c r="U9" s="4">
        <v>53</v>
      </c>
      <c r="V9" s="4">
        <v>0</v>
      </c>
      <c r="W9" s="4">
        <v>0</v>
      </c>
      <c r="X9" s="4" t="s">
        <v>75</v>
      </c>
      <c r="Y9" s="4" t="s">
        <v>42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44606</v>
      </c>
      <c r="G10" s="6">
        <v>44607</v>
      </c>
      <c r="H10" s="4">
        <v>1</v>
      </c>
      <c r="I10" s="4">
        <v>1</v>
      </c>
      <c r="J10" s="4">
        <v>1</v>
      </c>
      <c r="K10" s="4" t="s">
        <v>30</v>
      </c>
      <c r="L10" s="4">
        <v>233</v>
      </c>
      <c r="M10" s="4">
        <v>233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44595</v>
      </c>
      <c r="S10" s="6">
        <v>44610</v>
      </c>
      <c r="T10" s="4" t="s">
        <v>34</v>
      </c>
      <c r="U10" s="4">
        <v>233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76</v>
      </c>
      <c r="B11" s="4" t="s">
        <v>26</v>
      </c>
      <c r="C11" s="4" t="s">
        <v>82</v>
      </c>
      <c r="D11" s="4" t="s">
        <v>77</v>
      </c>
      <c r="E11" s="4" t="s">
        <v>78</v>
      </c>
      <c r="F11" s="6">
        <v>44606</v>
      </c>
      <c r="G11" s="6">
        <v>44607</v>
      </c>
      <c r="H11" s="4">
        <v>1</v>
      </c>
      <c r="I11" s="4">
        <v>1</v>
      </c>
      <c r="J11" s="4">
        <v>1</v>
      </c>
      <c r="K11" s="4" t="s">
        <v>30</v>
      </c>
      <c r="L11" s="4">
        <v>-186.52</v>
      </c>
      <c r="M11" s="4">
        <v>-186.52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44595</v>
      </c>
      <c r="S11" s="6">
        <v>44610</v>
      </c>
      <c r="T11" s="4" t="s">
        <v>34</v>
      </c>
      <c r="U11" s="4">
        <v>-186.52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44606</v>
      </c>
      <c r="G12" s="6">
        <v>44607</v>
      </c>
      <c r="H12" s="4">
        <v>1</v>
      </c>
      <c r="I12" s="4">
        <v>1</v>
      </c>
      <c r="J12" s="4">
        <v>1</v>
      </c>
      <c r="K12" s="4" t="s">
        <v>30</v>
      </c>
      <c r="L12" s="4">
        <v>127</v>
      </c>
      <c r="M12" s="4">
        <v>127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44598</v>
      </c>
      <c r="S12" s="6">
        <v>44610</v>
      </c>
      <c r="T12" s="4" t="s">
        <v>34</v>
      </c>
      <c r="U12" s="4">
        <v>127</v>
      </c>
      <c r="V12" s="4">
        <v>0</v>
      </c>
      <c r="W12" s="4">
        <v>0</v>
      </c>
      <c r="X12" s="4" t="s">
        <v>42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44606</v>
      </c>
      <c r="G13" s="6">
        <v>44607</v>
      </c>
      <c r="H13" s="4">
        <v>1</v>
      </c>
      <c r="I13" s="4">
        <v>1</v>
      </c>
      <c r="J13" s="4">
        <v>1</v>
      </c>
      <c r="K13" s="4" t="s">
        <v>30</v>
      </c>
      <c r="L13" s="4">
        <v>159</v>
      </c>
      <c r="M13" s="4">
        <v>159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44598</v>
      </c>
      <c r="S13" s="6">
        <v>44610</v>
      </c>
      <c r="T13" s="4" t="s">
        <v>34</v>
      </c>
      <c r="U13" s="4">
        <v>159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44599</v>
      </c>
      <c r="G14" s="6">
        <v>44607</v>
      </c>
      <c r="H14" s="4">
        <v>1</v>
      </c>
      <c r="I14" s="4">
        <v>8</v>
      </c>
      <c r="J14" s="4">
        <v>8</v>
      </c>
      <c r="K14" s="4" t="s">
        <v>30</v>
      </c>
      <c r="L14" s="4">
        <v>3176</v>
      </c>
      <c r="M14" s="4">
        <v>3176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44598</v>
      </c>
      <c r="S14" s="6">
        <v>44610</v>
      </c>
      <c r="T14" s="4" t="s">
        <v>34</v>
      </c>
      <c r="U14" s="4">
        <v>3176</v>
      </c>
      <c r="V14" s="4">
        <v>0</v>
      </c>
      <c r="W14" s="4">
        <v>0</v>
      </c>
      <c r="X14" s="4" t="s">
        <v>98</v>
      </c>
      <c r="Y14" s="4" t="s">
        <v>42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44606</v>
      </c>
      <c r="G15" s="6">
        <v>44607</v>
      </c>
      <c r="H15" s="4">
        <v>1</v>
      </c>
      <c r="I15" s="4">
        <v>1</v>
      </c>
      <c r="J15" s="4">
        <v>1</v>
      </c>
      <c r="K15" s="4" t="s">
        <v>30</v>
      </c>
      <c r="L15" s="4">
        <v>105</v>
      </c>
      <c r="M15" s="4">
        <v>105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44599</v>
      </c>
      <c r="S15" s="6">
        <v>44610</v>
      </c>
      <c r="T15" s="4" t="s">
        <v>34</v>
      </c>
      <c r="U15" s="4">
        <v>105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44606</v>
      </c>
      <c r="G16" s="6">
        <v>44607</v>
      </c>
      <c r="H16" s="4">
        <v>1</v>
      </c>
      <c r="I16" s="4">
        <v>1</v>
      </c>
      <c r="J16" s="4">
        <v>1</v>
      </c>
      <c r="K16" s="4" t="s">
        <v>30</v>
      </c>
      <c r="L16" s="4">
        <v>83</v>
      </c>
      <c r="M16" s="4">
        <v>83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44601</v>
      </c>
      <c r="S16" s="6">
        <v>44610</v>
      </c>
      <c r="T16" s="4" t="s">
        <v>34</v>
      </c>
      <c r="U16" s="4">
        <v>83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44606</v>
      </c>
      <c r="G17" s="6">
        <v>44607</v>
      </c>
      <c r="H17" s="4">
        <v>1</v>
      </c>
      <c r="I17" s="4">
        <v>1</v>
      </c>
      <c r="J17" s="4">
        <v>1</v>
      </c>
      <c r="K17" s="4" t="s">
        <v>30</v>
      </c>
      <c r="L17" s="4">
        <v>182</v>
      </c>
      <c r="M17" s="4">
        <v>182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44601</v>
      </c>
      <c r="S17" s="6">
        <v>44610</v>
      </c>
      <c r="T17" s="4" t="s">
        <v>34</v>
      </c>
      <c r="U17" s="4">
        <v>182</v>
      </c>
      <c r="V17" s="4">
        <v>0</v>
      </c>
      <c r="W17" s="4">
        <v>0</v>
      </c>
      <c r="X17" s="4" t="s">
        <v>115</v>
      </c>
      <c r="Y17" s="4" t="s">
        <v>42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44606</v>
      </c>
      <c r="G18" s="6">
        <v>44607</v>
      </c>
      <c r="H18" s="4">
        <v>1</v>
      </c>
      <c r="I18" s="4">
        <v>1</v>
      </c>
      <c r="J18" s="4">
        <v>1</v>
      </c>
      <c r="K18" s="4" t="s">
        <v>30</v>
      </c>
      <c r="L18" s="4">
        <v>72</v>
      </c>
      <c r="M18" s="4">
        <v>72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44604</v>
      </c>
      <c r="S18" s="6">
        <v>44610</v>
      </c>
      <c r="T18" s="4" t="s">
        <v>34</v>
      </c>
      <c r="U18" s="4">
        <v>72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113</v>
      </c>
      <c r="F19" s="6">
        <v>44606</v>
      </c>
      <c r="G19" s="6">
        <v>44607</v>
      </c>
      <c r="H19" s="4">
        <v>1</v>
      </c>
      <c r="I19" s="4">
        <v>1</v>
      </c>
      <c r="J19" s="4">
        <v>1</v>
      </c>
      <c r="K19" s="4" t="s">
        <v>30</v>
      </c>
      <c r="L19" s="4">
        <v>62</v>
      </c>
      <c r="M19" s="4">
        <v>62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44605</v>
      </c>
      <c r="S19" s="6">
        <v>44610</v>
      </c>
      <c r="T19" s="4" t="s">
        <v>34</v>
      </c>
      <c r="U19" s="4">
        <v>62</v>
      </c>
      <c r="V19" s="4">
        <v>0</v>
      </c>
      <c r="W19" s="4">
        <v>0</v>
      </c>
      <c r="X19" s="4" t="s">
        <v>42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44606</v>
      </c>
      <c r="G20" s="6">
        <v>44607</v>
      </c>
      <c r="H20" s="4">
        <v>1</v>
      </c>
      <c r="I20" s="4">
        <v>1</v>
      </c>
      <c r="J20" s="4">
        <v>1</v>
      </c>
      <c r="K20" s="4" t="s">
        <v>30</v>
      </c>
      <c r="L20" s="4">
        <v>159</v>
      </c>
      <c r="M20" s="4">
        <v>159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44605</v>
      </c>
      <c r="S20" s="6">
        <v>44610</v>
      </c>
      <c r="T20" s="4" t="s">
        <v>34</v>
      </c>
      <c r="U20" s="4">
        <v>159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44606</v>
      </c>
      <c r="G21" s="6">
        <v>44607</v>
      </c>
      <c r="H21" s="4">
        <v>1</v>
      </c>
      <c r="I21" s="4">
        <v>1</v>
      </c>
      <c r="J21" s="4">
        <v>1</v>
      </c>
      <c r="K21" s="4" t="s">
        <v>30</v>
      </c>
      <c r="L21" s="4">
        <v>44</v>
      </c>
      <c r="M21" s="4">
        <v>44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44606</v>
      </c>
      <c r="S21" s="6">
        <v>44610</v>
      </c>
      <c r="T21" s="4" t="s">
        <v>34</v>
      </c>
      <c r="U21" s="4">
        <v>44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44606</v>
      </c>
      <c r="G22" s="6">
        <v>44607</v>
      </c>
      <c r="H22" s="4">
        <v>1</v>
      </c>
      <c r="I22" s="4">
        <v>1</v>
      </c>
      <c r="J22" s="4">
        <v>1</v>
      </c>
      <c r="K22" s="4" t="s">
        <v>30</v>
      </c>
      <c r="L22" s="4">
        <v>222</v>
      </c>
      <c r="M22" s="4">
        <v>222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44606</v>
      </c>
      <c r="S22" s="6">
        <v>44610</v>
      </c>
      <c r="T22" s="4" t="s">
        <v>34</v>
      </c>
      <c r="U22" s="4">
        <v>222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44606</v>
      </c>
      <c r="G23" s="6">
        <v>44607</v>
      </c>
      <c r="H23" s="4">
        <v>1</v>
      </c>
      <c r="I23" s="4">
        <v>1</v>
      </c>
      <c r="J23" s="4">
        <v>1</v>
      </c>
      <c r="K23" s="4" t="s">
        <v>30</v>
      </c>
      <c r="L23" s="4">
        <v>47</v>
      </c>
      <c r="M23" s="4">
        <v>47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44606</v>
      </c>
      <c r="S23" s="6">
        <v>44610</v>
      </c>
      <c r="T23" s="4" t="s">
        <v>34</v>
      </c>
      <c r="U23" s="4">
        <v>47</v>
      </c>
      <c r="V23" s="4">
        <v>0</v>
      </c>
      <c r="W23" s="4">
        <v>0</v>
      </c>
      <c r="X23" s="4" t="s">
        <v>148</v>
      </c>
      <c r="Y23" s="4" t="s">
        <v>42</v>
      </c>
    </row>
    <row r="24" s="4" customFormat="1" spans="1:25">
      <c r="A24" s="4" t="s">
        <v>116</v>
      </c>
      <c r="B24" s="4" t="s">
        <v>26</v>
      </c>
      <c r="C24" s="4" t="s">
        <v>149</v>
      </c>
      <c r="D24" s="4" t="s">
        <v>117</v>
      </c>
      <c r="E24" s="4" t="s">
        <v>118</v>
      </c>
      <c r="F24" s="6">
        <v>44606</v>
      </c>
      <c r="G24" s="6">
        <v>44607</v>
      </c>
      <c r="H24" s="4">
        <v>1</v>
      </c>
      <c r="I24" s="4">
        <v>1</v>
      </c>
      <c r="J24" s="4">
        <v>1</v>
      </c>
      <c r="K24" s="4" t="s">
        <v>30</v>
      </c>
      <c r="L24" s="4">
        <v>-72</v>
      </c>
      <c r="M24" s="4">
        <v>-72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44604</v>
      </c>
      <c r="S24" s="6">
        <v>44610</v>
      </c>
      <c r="T24" s="4" t="s">
        <v>34</v>
      </c>
      <c r="U24" s="4">
        <v>-72</v>
      </c>
      <c r="V24" s="4">
        <v>0</v>
      </c>
      <c r="W24" s="4">
        <v>0</v>
      </c>
      <c r="X24" s="4" t="s">
        <v>120</v>
      </c>
      <c r="Y24" s="4" t="s">
        <v>121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44606</v>
      </c>
      <c r="G25" s="6">
        <v>44607</v>
      </c>
      <c r="H25" s="4">
        <v>1</v>
      </c>
      <c r="I25" s="4">
        <v>1</v>
      </c>
      <c r="J25" s="4">
        <v>1</v>
      </c>
      <c r="K25" s="4" t="s">
        <v>30</v>
      </c>
      <c r="L25" s="4">
        <v>94</v>
      </c>
      <c r="M25" s="4">
        <v>94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44606</v>
      </c>
      <c r="S25" s="6">
        <v>44610</v>
      </c>
      <c r="T25" s="4" t="s">
        <v>34</v>
      </c>
      <c r="U25" s="4">
        <v>94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44606</v>
      </c>
      <c r="G26" s="6">
        <v>44607</v>
      </c>
      <c r="H26" s="4">
        <v>1</v>
      </c>
      <c r="I26" s="4">
        <v>1</v>
      </c>
      <c r="J26" s="4">
        <v>1</v>
      </c>
      <c r="K26" s="4" t="s">
        <v>30</v>
      </c>
      <c r="L26" s="4">
        <v>73</v>
      </c>
      <c r="M26" s="4">
        <v>73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44606</v>
      </c>
      <c r="S26" s="6">
        <v>44610</v>
      </c>
      <c r="T26" s="4" t="s">
        <v>34</v>
      </c>
      <c r="U26" s="4">
        <v>73</v>
      </c>
      <c r="V26" s="4">
        <v>0</v>
      </c>
      <c r="W26" s="4">
        <v>0</v>
      </c>
      <c r="X26" s="4" t="s">
        <v>160</v>
      </c>
      <c r="Y26" s="4" t="s">
        <v>42</v>
      </c>
    </row>
    <row r="27" s="4" customFormat="1" spans="1:25">
      <c r="A27" s="4" t="s">
        <v>161</v>
      </c>
      <c r="B27" s="4" t="s">
        <v>26</v>
      </c>
      <c r="C27" s="4" t="s">
        <v>162</v>
      </c>
      <c r="D27" s="4" t="s">
        <v>163</v>
      </c>
      <c r="E27" s="4" t="s">
        <v>164</v>
      </c>
      <c r="F27" s="6">
        <v>44588</v>
      </c>
      <c r="G27" s="6">
        <v>44591</v>
      </c>
      <c r="H27" s="4">
        <v>1</v>
      </c>
      <c r="I27" s="4">
        <v>3</v>
      </c>
      <c r="J27" s="4">
        <v>3</v>
      </c>
      <c r="K27" s="4" t="s">
        <v>30</v>
      </c>
      <c r="L27" s="4">
        <v>3.1</v>
      </c>
      <c r="M27" s="4">
        <v>3.1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44508</v>
      </c>
      <c r="S27" s="6">
        <v>44610</v>
      </c>
      <c r="T27" s="4" t="s">
        <v>34</v>
      </c>
      <c r="U27" s="4">
        <v>3.1</v>
      </c>
      <c r="V27" s="4">
        <v>0</v>
      </c>
      <c r="W27" s="4">
        <v>0</v>
      </c>
      <c r="X27" s="4" t="s">
        <v>166</v>
      </c>
      <c r="Y27" s="4" t="s">
        <v>167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4" sqref="A34:A3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</v>
      </c>
    </row>
    <row r="2" s="4" customFormat="1" spans="1:9">
      <c r="A2" s="5">
        <v>16888428667</v>
      </c>
      <c r="B2" s="6">
        <v>44605</v>
      </c>
      <c r="C2" s="6">
        <v>44607</v>
      </c>
      <c r="D2" s="4">
        <v>152</v>
      </c>
      <c r="E2" s="4" t="str">
        <f>VLOOKUP(A2,HOP!A:L,12,0)</f>
        <v>152.00</v>
      </c>
      <c r="F2" s="4" t="str">
        <f>VLOOKUP(A2,HOP!A:C,3,0)</f>
        <v>2318466</v>
      </c>
      <c r="G2" s="4">
        <f>D2-E2</f>
        <v>0</v>
      </c>
      <c r="H2" s="4" t="str">
        <f>$H$1&amp;F2</f>
        <v>，2318466</v>
      </c>
      <c r="I2" s="4" t="str">
        <f>VLOOKUP(A2,HOP!A:T,20,0)</f>
        <v>直连</v>
      </c>
    </row>
    <row r="3" s="4" customFormat="1" spans="1:9">
      <c r="A3" s="5">
        <v>16981067078</v>
      </c>
      <c r="B3" s="6">
        <v>44606</v>
      </c>
      <c r="C3" s="6">
        <v>44607</v>
      </c>
      <c r="D3" s="4">
        <v>229</v>
      </c>
      <c r="E3" s="4" t="str">
        <f>VLOOKUP(A3,HOP!A:L,12,0)</f>
        <v>229.00</v>
      </c>
      <c r="F3" s="4" t="str">
        <f>VLOOKUP(A3,HOP!A:C,3,0)</f>
        <v>2339865</v>
      </c>
      <c r="G3" s="4">
        <f t="shared" ref="G3:G25" si="0">D3-E3</f>
        <v>0</v>
      </c>
      <c r="H3" s="4" t="str">
        <f t="shared" ref="H3:H25" si="1">$H$1&amp;F3</f>
        <v>，2339865</v>
      </c>
      <c r="I3" s="4" t="str">
        <f>VLOOKUP(A3,HOP!A:T,20,0)</f>
        <v>直连</v>
      </c>
    </row>
    <row r="4" s="4" customFormat="1" spans="1:9">
      <c r="A4" s="5">
        <v>17172469417</v>
      </c>
      <c r="B4" s="6">
        <v>44602</v>
      </c>
      <c r="C4" s="6">
        <v>44607</v>
      </c>
      <c r="D4" s="4">
        <v>2442</v>
      </c>
      <c r="E4" s="4" t="str">
        <f>VLOOKUP(A4,HOP!A:L,12,0)</f>
        <v>2442.00</v>
      </c>
      <c r="F4" s="4" t="str">
        <f>VLOOKUP(A4,HOP!A:C,3,0)</f>
        <v>2389603</v>
      </c>
      <c r="G4" s="4">
        <f t="shared" si="0"/>
        <v>0</v>
      </c>
      <c r="H4" s="4" t="str">
        <f t="shared" si="1"/>
        <v>，2389603</v>
      </c>
      <c r="I4" s="4" t="str">
        <f>VLOOKUP(A4,HOP!A:T,20,0)</f>
        <v>直连</v>
      </c>
    </row>
    <row r="5" s="4" customFormat="1" spans="1:9">
      <c r="A5" s="5">
        <v>17225270309</v>
      </c>
      <c r="B5" s="6">
        <v>44606</v>
      </c>
      <c r="C5" s="6">
        <v>44607</v>
      </c>
      <c r="D5" s="4">
        <v>209</v>
      </c>
      <c r="E5" s="4" t="str">
        <f>VLOOKUP(A5,HOP!A:L,12,0)</f>
        <v>209.00</v>
      </c>
      <c r="F5" s="4" t="str">
        <f>VLOOKUP(A5,HOP!A:C,3,0)</f>
        <v>2407568</v>
      </c>
      <c r="G5" s="4">
        <f t="shared" si="0"/>
        <v>0</v>
      </c>
      <c r="H5" s="4" t="str">
        <f t="shared" si="1"/>
        <v>，2407568</v>
      </c>
      <c r="I5" s="4" t="str">
        <f>VLOOKUP(A5,HOP!A:T,20,0)</f>
        <v>直连</v>
      </c>
    </row>
    <row r="6" s="4" customFormat="1" spans="1:9">
      <c r="A6" s="5">
        <v>17232231954</v>
      </c>
      <c r="B6" s="6">
        <v>44606</v>
      </c>
      <c r="C6" s="6">
        <v>44607</v>
      </c>
      <c r="D6" s="4">
        <v>140</v>
      </c>
      <c r="E6" s="4" t="str">
        <f>VLOOKUP(A6,HOP!A:L,12,0)</f>
        <v>140.00</v>
      </c>
      <c r="F6" s="4" t="str">
        <f>VLOOKUP(A6,HOP!A:C,3,0)</f>
        <v>2408695</v>
      </c>
      <c r="G6" s="4">
        <f t="shared" si="0"/>
        <v>0</v>
      </c>
      <c r="H6" s="4" t="str">
        <f t="shared" si="1"/>
        <v>，2408695</v>
      </c>
      <c r="I6" s="4" t="str">
        <f>VLOOKUP(A6,HOP!A:T,20,0)</f>
        <v>直连</v>
      </c>
    </row>
    <row r="7" s="4" customFormat="1" spans="1:9">
      <c r="A7" s="5">
        <v>17250425937</v>
      </c>
      <c r="B7" s="6">
        <v>44605</v>
      </c>
      <c r="C7" s="6">
        <v>44607</v>
      </c>
      <c r="D7" s="4">
        <v>219</v>
      </c>
      <c r="E7" s="4" t="str">
        <f>VLOOKUP(A7,HOP!A:L,12,0)</f>
        <v>219.00</v>
      </c>
      <c r="F7" s="4" t="str">
        <f>VLOOKUP(A7,HOP!A:C,3,0)</f>
        <v>2410236</v>
      </c>
      <c r="G7" s="4">
        <f t="shared" si="0"/>
        <v>0</v>
      </c>
      <c r="H7" s="4" t="str">
        <f t="shared" si="1"/>
        <v>，2410236</v>
      </c>
      <c r="I7" s="4" t="str">
        <f>VLOOKUP(A7,HOP!A:T,20,0)</f>
        <v>直连</v>
      </c>
    </row>
    <row r="8" s="4" customFormat="1" spans="1:9">
      <c r="A8" s="5">
        <v>17263712384</v>
      </c>
      <c r="B8" s="6">
        <v>44606</v>
      </c>
      <c r="C8" s="6">
        <v>44607</v>
      </c>
      <c r="D8" s="4">
        <v>177</v>
      </c>
      <c r="E8" s="4" t="str">
        <f>VLOOKUP(A8,HOP!A:L,12,0)</f>
        <v>177.00</v>
      </c>
      <c r="F8" s="4" t="str">
        <f>VLOOKUP(A8,HOP!A:C,3,0)</f>
        <v>2411510</v>
      </c>
      <c r="G8" s="4">
        <f t="shared" si="0"/>
        <v>0</v>
      </c>
      <c r="H8" s="4" t="str">
        <f t="shared" si="1"/>
        <v>，2411510</v>
      </c>
      <c r="I8" s="4" t="str">
        <f>VLOOKUP(A8,HOP!A:T,20,0)</f>
        <v>直连</v>
      </c>
    </row>
    <row r="9" s="4" customFormat="1" spans="1:9">
      <c r="A9" s="5">
        <v>17271049788</v>
      </c>
      <c r="B9" s="6">
        <v>44606</v>
      </c>
      <c r="C9" s="6">
        <v>44607</v>
      </c>
      <c r="D9" s="4">
        <v>53</v>
      </c>
      <c r="E9" s="4" t="str">
        <f>VLOOKUP(A9,HOP!A:L,12,0)</f>
        <v>53.00</v>
      </c>
      <c r="F9" s="4" t="str">
        <f>VLOOKUP(A9,HOP!A:C,3,0)</f>
        <v>2412083</v>
      </c>
      <c r="G9" s="4">
        <f t="shared" si="0"/>
        <v>0</v>
      </c>
      <c r="H9" s="4" t="str">
        <f t="shared" si="1"/>
        <v>，2412083</v>
      </c>
      <c r="I9" s="4" t="str">
        <f>VLOOKUP(A9,HOP!A:T,20,0)</f>
        <v>直连</v>
      </c>
    </row>
    <row r="10" s="4" customFormat="1" spans="1:9">
      <c r="A10" s="5">
        <v>17272419582</v>
      </c>
      <c r="B10" s="6">
        <v>44606</v>
      </c>
      <c r="C10" s="6">
        <v>44607</v>
      </c>
      <c r="D10" s="4">
        <v>46.48</v>
      </c>
      <c r="E10" s="4" t="str">
        <f>VLOOKUP(A10,HOP!A:L,12,0)</f>
        <v>46.60</v>
      </c>
      <c r="F10" s="4" t="str">
        <f>VLOOKUP(A10,HOP!A:C,3,0)</f>
        <v>2412267</v>
      </c>
      <c r="G10" s="4">
        <f t="shared" si="0"/>
        <v>-0.120000000000005</v>
      </c>
      <c r="H10" s="4" t="str">
        <f t="shared" si="1"/>
        <v>，2412267</v>
      </c>
      <c r="I10" s="4" t="str">
        <f>VLOOKUP(A10,HOP!A:T,20,0)</f>
        <v>直连</v>
      </c>
    </row>
    <row r="11" s="4" customFormat="1" spans="1:9">
      <c r="A11" s="5">
        <v>17294646930</v>
      </c>
      <c r="B11" s="6">
        <v>44606</v>
      </c>
      <c r="C11" s="6">
        <v>44607</v>
      </c>
      <c r="D11" s="4">
        <v>127</v>
      </c>
      <c r="E11" s="4" t="str">
        <f>VLOOKUP(A11,HOP!A:L,12,0)</f>
        <v>127.00</v>
      </c>
      <c r="F11" s="4" t="str">
        <f>VLOOKUP(A11,HOP!A:C,3,0)</f>
        <v>2413627</v>
      </c>
      <c r="G11" s="4">
        <f t="shared" si="0"/>
        <v>0</v>
      </c>
      <c r="H11" s="4" t="str">
        <f t="shared" si="1"/>
        <v>，2413627</v>
      </c>
      <c r="I11" s="4" t="str">
        <f>VLOOKUP(A11,HOP!A:T,20,0)</f>
        <v>直连</v>
      </c>
    </row>
    <row r="12" s="4" customFormat="1" spans="1:9">
      <c r="A12" s="5">
        <v>17294800068</v>
      </c>
      <c r="B12" s="6">
        <v>44606</v>
      </c>
      <c r="C12" s="6">
        <v>44607</v>
      </c>
      <c r="D12" s="4">
        <v>159</v>
      </c>
      <c r="E12" s="4" t="str">
        <f>VLOOKUP(A12,HOP!A:L,12,0)</f>
        <v>159.00</v>
      </c>
      <c r="F12" s="4" t="str">
        <f>VLOOKUP(A12,HOP!A:C,3,0)</f>
        <v>2413638</v>
      </c>
      <c r="G12" s="4">
        <f t="shared" si="0"/>
        <v>0</v>
      </c>
      <c r="H12" s="4" t="str">
        <f t="shared" si="1"/>
        <v>，2413638</v>
      </c>
      <c r="I12" s="4" t="str">
        <f>VLOOKUP(A12,HOP!A:T,20,0)</f>
        <v>直连</v>
      </c>
    </row>
    <row r="13" s="4" customFormat="1" spans="1:9">
      <c r="A13" s="5">
        <v>17297883302</v>
      </c>
      <c r="B13" s="6">
        <v>44599</v>
      </c>
      <c r="C13" s="6">
        <v>44607</v>
      </c>
      <c r="D13" s="4">
        <v>3176</v>
      </c>
      <c r="E13" s="4" t="str">
        <f>VLOOKUP(A13,HOP!A:L,12,0)</f>
        <v>3176.00</v>
      </c>
      <c r="F13" s="4" t="str">
        <f>VLOOKUP(A13,HOP!A:C,3,0)</f>
        <v>2414025</v>
      </c>
      <c r="G13" s="4">
        <f t="shared" si="0"/>
        <v>0</v>
      </c>
      <c r="H13" s="4" t="str">
        <f t="shared" si="1"/>
        <v>，2414025</v>
      </c>
      <c r="I13" s="4" t="str">
        <f>VLOOKUP(A13,HOP!A:T,20,0)</f>
        <v>直连</v>
      </c>
    </row>
    <row r="14" s="4" customFormat="1" spans="1:9">
      <c r="A14" s="5">
        <v>17306113918</v>
      </c>
      <c r="B14" s="6">
        <v>44606</v>
      </c>
      <c r="C14" s="6">
        <v>44607</v>
      </c>
      <c r="D14" s="4">
        <v>105</v>
      </c>
      <c r="E14" s="4" t="str">
        <f>VLOOKUP(A14,HOP!A:L,12,0)</f>
        <v>105.00</v>
      </c>
      <c r="F14" s="4" t="str">
        <f>VLOOKUP(A14,HOP!A:C,3,0)</f>
        <v>2414706</v>
      </c>
      <c r="G14" s="4">
        <f t="shared" si="0"/>
        <v>0</v>
      </c>
      <c r="H14" s="4" t="str">
        <f t="shared" si="1"/>
        <v>，2414706</v>
      </c>
      <c r="I14" s="4" t="str">
        <f>VLOOKUP(A14,HOP!A:T,20,0)</f>
        <v>直连</v>
      </c>
    </row>
    <row r="15" s="4" customFormat="1" spans="1:9">
      <c r="A15" s="5">
        <v>17316394627</v>
      </c>
      <c r="B15" s="6">
        <v>44606</v>
      </c>
      <c r="C15" s="6">
        <v>44607</v>
      </c>
      <c r="D15" s="4">
        <v>83</v>
      </c>
      <c r="E15" s="4" t="str">
        <f>VLOOKUP(A15,HOP!A:L,12,0)</f>
        <v>83.00</v>
      </c>
      <c r="F15" s="4" t="str">
        <f>VLOOKUP(A15,HOP!A:C,3,0)</f>
        <v>2415380</v>
      </c>
      <c r="G15" s="4">
        <f t="shared" si="0"/>
        <v>0</v>
      </c>
      <c r="H15" s="4" t="str">
        <f t="shared" si="1"/>
        <v>，2415380</v>
      </c>
      <c r="I15" s="4" t="str">
        <f>VLOOKUP(A15,HOP!A:T,20,0)</f>
        <v>直连</v>
      </c>
    </row>
    <row r="16" s="4" customFormat="1" spans="1:9">
      <c r="A16" s="5">
        <v>17319276019</v>
      </c>
      <c r="B16" s="6">
        <v>44606</v>
      </c>
      <c r="C16" s="6">
        <v>44607</v>
      </c>
      <c r="D16" s="4">
        <v>182</v>
      </c>
      <c r="E16" s="4" t="str">
        <f>VLOOKUP(A16,HOP!A:L,12,0)</f>
        <v>182.00</v>
      </c>
      <c r="F16" s="4" t="str">
        <f>VLOOKUP(A16,HOP!A:C,3,0)</f>
        <v>2415848</v>
      </c>
      <c r="G16" s="4">
        <f t="shared" si="0"/>
        <v>0</v>
      </c>
      <c r="H16" s="4" t="str">
        <f t="shared" si="1"/>
        <v>，2415848</v>
      </c>
      <c r="I16" s="4" t="str">
        <f>VLOOKUP(A16,HOP!A:T,20,0)</f>
        <v>直连</v>
      </c>
    </row>
    <row r="17" s="4" customFormat="1" hidden="1" spans="1:9">
      <c r="A17" s="5">
        <v>17338177471</v>
      </c>
      <c r="B17" s="6">
        <v>44606</v>
      </c>
      <c r="C17" s="6">
        <v>44607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5">
        <v>17345940344</v>
      </c>
      <c r="B18" s="6">
        <v>44606</v>
      </c>
      <c r="C18" s="6">
        <v>44607</v>
      </c>
      <c r="D18" s="4">
        <v>62</v>
      </c>
      <c r="E18" s="4" t="str">
        <f>VLOOKUP(A18,HOP!A:L,12,0)</f>
        <v>62.00</v>
      </c>
      <c r="F18" s="4" t="str">
        <f>VLOOKUP(A18,HOP!A:C,3,0)</f>
        <v>2418513</v>
      </c>
      <c r="G18" s="4">
        <f t="shared" si="0"/>
        <v>0</v>
      </c>
      <c r="H18" s="4" t="str">
        <f t="shared" si="1"/>
        <v>，2418513</v>
      </c>
      <c r="I18" s="4" t="str">
        <f>VLOOKUP(A18,HOP!A:T,20,0)</f>
        <v>直连</v>
      </c>
    </row>
    <row r="19" s="4" customFormat="1" spans="1:9">
      <c r="A19" s="5">
        <v>17352386094</v>
      </c>
      <c r="B19" s="6">
        <v>44606</v>
      </c>
      <c r="C19" s="6">
        <v>44607</v>
      </c>
      <c r="D19" s="4">
        <v>159</v>
      </c>
      <c r="E19" s="4" t="str">
        <f>VLOOKUP(A19,HOP!A:L,12,0)</f>
        <v>159.00</v>
      </c>
      <c r="F19" s="4" t="str">
        <f>VLOOKUP(A19,HOP!A:C,3,0)</f>
        <v>2418791</v>
      </c>
      <c r="G19" s="4">
        <f t="shared" si="0"/>
        <v>0</v>
      </c>
      <c r="H19" s="4" t="str">
        <f t="shared" si="1"/>
        <v>，2418791</v>
      </c>
      <c r="I19" s="4" t="str">
        <f>VLOOKUP(A19,HOP!A:T,20,0)</f>
        <v>直连</v>
      </c>
    </row>
    <row r="20" s="4" customFormat="1" spans="1:9">
      <c r="A20" s="5">
        <v>17354015959</v>
      </c>
      <c r="B20" s="6">
        <v>44606</v>
      </c>
      <c r="C20" s="6">
        <v>44607</v>
      </c>
      <c r="D20" s="4">
        <v>44</v>
      </c>
      <c r="E20" s="4" t="str">
        <f>VLOOKUP(A20,HOP!A:L,12,0)</f>
        <v>44.00</v>
      </c>
      <c r="F20" s="4" t="str">
        <f>VLOOKUP(A20,HOP!A:C,3,0)</f>
        <v>2418925</v>
      </c>
      <c r="G20" s="4">
        <f t="shared" si="0"/>
        <v>0</v>
      </c>
      <c r="H20" s="4" t="str">
        <f t="shared" si="1"/>
        <v>，2418925</v>
      </c>
      <c r="I20" s="4" t="str">
        <f>VLOOKUP(A20,HOP!A:T,20,0)</f>
        <v>直连</v>
      </c>
    </row>
    <row r="21" s="4" customFormat="1" spans="1:9">
      <c r="A21" s="5">
        <v>17354192604</v>
      </c>
      <c r="B21" s="6">
        <v>44606</v>
      </c>
      <c r="C21" s="6">
        <v>44607</v>
      </c>
      <c r="D21" s="4">
        <v>222</v>
      </c>
      <c r="E21" s="4" t="str">
        <f>VLOOKUP(A21,HOP!A:L,12,0)</f>
        <v>222.00</v>
      </c>
      <c r="F21" s="4" t="str">
        <f>VLOOKUP(A21,HOP!A:C,3,0)</f>
        <v>2418965</v>
      </c>
      <c r="G21" s="4">
        <f t="shared" si="0"/>
        <v>0</v>
      </c>
      <c r="H21" s="4" t="str">
        <f t="shared" si="1"/>
        <v>，2418965</v>
      </c>
      <c r="I21" s="4" t="str">
        <f>VLOOKUP(A21,HOP!A:T,20,0)</f>
        <v>直连</v>
      </c>
    </row>
    <row r="22" s="4" customFormat="1" spans="1:9">
      <c r="A22" s="5">
        <v>17355354652</v>
      </c>
      <c r="B22" s="6">
        <v>44606</v>
      </c>
      <c r="C22" s="6">
        <v>44607</v>
      </c>
      <c r="D22" s="4">
        <v>47</v>
      </c>
      <c r="E22" s="4" t="str">
        <f>VLOOKUP(A22,HOP!A:L,12,0)</f>
        <v>47.00</v>
      </c>
      <c r="F22" s="4" t="str">
        <f>VLOOKUP(A22,HOP!A:C,3,0)</f>
        <v>2419123</v>
      </c>
      <c r="G22" s="4">
        <f t="shared" si="0"/>
        <v>0</v>
      </c>
      <c r="H22" s="4" t="str">
        <f t="shared" si="1"/>
        <v>，2419123</v>
      </c>
      <c r="I22" s="4" t="str">
        <f>VLOOKUP(A22,HOP!A:T,20,0)</f>
        <v>直连</v>
      </c>
    </row>
    <row r="23" s="4" customFormat="1" spans="1:9">
      <c r="A23" s="5">
        <v>17355591531</v>
      </c>
      <c r="B23" s="6">
        <v>44606</v>
      </c>
      <c r="C23" s="6">
        <v>44607</v>
      </c>
      <c r="D23" s="4">
        <v>94</v>
      </c>
      <c r="E23" s="4" t="str">
        <f>VLOOKUP(A23,HOP!A:L,12,0)</f>
        <v>94.00</v>
      </c>
      <c r="F23" s="4" t="str">
        <f>VLOOKUP(A23,HOP!A:C,3,0)</f>
        <v>2419143</v>
      </c>
      <c r="G23" s="4">
        <f t="shared" si="0"/>
        <v>0</v>
      </c>
      <c r="H23" s="4" t="str">
        <f t="shared" si="1"/>
        <v>，2419143</v>
      </c>
      <c r="I23" s="4" t="str">
        <f>VLOOKUP(A23,HOP!A:T,20,0)</f>
        <v>直连</v>
      </c>
    </row>
    <row r="24" s="4" customFormat="1" spans="1:9">
      <c r="A24" s="5">
        <v>17359933940</v>
      </c>
      <c r="B24" s="6">
        <v>44606</v>
      </c>
      <c r="C24" s="6">
        <v>44607</v>
      </c>
      <c r="D24" s="4">
        <v>73</v>
      </c>
      <c r="E24" s="4" t="str">
        <f>VLOOKUP(A24,HOP!A:L,12,0)</f>
        <v>73.00</v>
      </c>
      <c r="F24" s="4" t="str">
        <f>VLOOKUP(A24,HOP!A:C,3,0)</f>
        <v>2419216</v>
      </c>
      <c r="G24" s="4">
        <f t="shared" si="0"/>
        <v>0</v>
      </c>
      <c r="H24" s="4" t="str">
        <f t="shared" si="1"/>
        <v>，2419216</v>
      </c>
      <c r="I24" s="4" t="str">
        <f>VLOOKUP(A24,HOP!A:T,20,0)</f>
        <v>直连</v>
      </c>
    </row>
    <row r="25" s="4" customFormat="1" spans="1:10">
      <c r="A25" s="5">
        <v>16755559378</v>
      </c>
      <c r="B25" s="6">
        <v>44588</v>
      </c>
      <c r="C25" s="6">
        <v>44591</v>
      </c>
      <c r="D25" s="4">
        <v>3.1</v>
      </c>
      <c r="E25" s="4" t="e">
        <f>VLOOKUP(A25,HOP!A:L,12,0)</f>
        <v>#N/A</v>
      </c>
      <c r="F25" s="4">
        <v>2292622</v>
      </c>
      <c r="G25" s="4" t="e">
        <f t="shared" si="0"/>
        <v>#N/A</v>
      </c>
      <c r="H25" s="4" t="str">
        <f t="shared" si="1"/>
        <v>，2292622</v>
      </c>
      <c r="I25" s="4" t="e">
        <f>VLOOKUP(A25,HOP!A:T,20,0)</f>
        <v>#N/A</v>
      </c>
      <c r="J25" s="4" t="s">
        <v>169</v>
      </c>
    </row>
    <row r="27" spans="4:4">
      <c r="D27" s="4">
        <f>SUM(D2:D26)</f>
        <v>8203.58</v>
      </c>
    </row>
    <row r="34" spans="1:1">
      <c r="A34" s="4" t="s">
        <v>170</v>
      </c>
    </row>
    <row r="35" spans="1:1">
      <c r="A35" s="4" t="s">
        <v>171</v>
      </c>
    </row>
    <row r="36" spans="1:1">
      <c r="A36" s="4" t="s">
        <v>172</v>
      </c>
    </row>
  </sheetData>
  <autoFilter ref="A1:XFD27">
    <filterColumn colId="3">
      <filters blank="1">
        <filter val="152"/>
        <filter val="53"/>
        <filter val="94"/>
        <filter val="159"/>
        <filter val="219"/>
        <filter val="3.1"/>
        <filter val="62"/>
        <filter val="222"/>
        <filter val="127"/>
        <filter val="229"/>
        <filter val="73"/>
        <filter val="3176"/>
        <filter val="177"/>
        <filter val="140"/>
        <filter val="182"/>
        <filter val="2442"/>
        <filter val="83"/>
        <filter val="44"/>
        <filter val="105"/>
        <filter val="47"/>
        <filter val="46.48"/>
        <filter val="8203.58"/>
        <filter val="2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173</v>
      </c>
      <c r="B1" s="2" t="s">
        <v>174</v>
      </c>
      <c r="C1" s="2" t="s">
        <v>175</v>
      </c>
      <c r="D1" s="2" t="s">
        <v>176</v>
      </c>
      <c r="E1" s="2" t="s">
        <v>13</v>
      </c>
      <c r="F1" s="2" t="s">
        <v>5</v>
      </c>
      <c r="G1" s="2" t="s">
        <v>6</v>
      </c>
      <c r="H1" s="2" t="s">
        <v>177</v>
      </c>
      <c r="I1" s="2" t="s">
        <v>178</v>
      </c>
      <c r="J1" s="2" t="s">
        <v>179</v>
      </c>
      <c r="K1" s="2" t="s">
        <v>180</v>
      </c>
      <c r="L1" s="2" t="s">
        <v>181</v>
      </c>
      <c r="M1" s="2" t="s">
        <v>182</v>
      </c>
      <c r="N1" s="2" t="s">
        <v>183</v>
      </c>
      <c r="O1" s="2" t="s">
        <v>184</v>
      </c>
      <c r="P1" s="2" t="s">
        <v>185</v>
      </c>
      <c r="Q1" s="2" t="s">
        <v>186</v>
      </c>
      <c r="R1" s="2" t="s">
        <v>187</v>
      </c>
      <c r="S1" s="2" t="s">
        <v>188</v>
      </c>
      <c r="T1" s="2" t="s">
        <v>189</v>
      </c>
    </row>
    <row r="2" s="1" customFormat="1" spans="1:20">
      <c r="A2" s="3">
        <v>16888428667</v>
      </c>
      <c r="B2" s="1" t="s">
        <v>190</v>
      </c>
      <c r="C2" s="1" t="s">
        <v>191</v>
      </c>
      <c r="D2" s="1" t="s">
        <v>192</v>
      </c>
      <c r="E2" s="1" t="s">
        <v>193</v>
      </c>
      <c r="F2" s="1" t="s">
        <v>194</v>
      </c>
      <c r="G2" s="1" t="s">
        <v>195</v>
      </c>
      <c r="H2" s="1" t="s">
        <v>196</v>
      </c>
      <c r="I2" s="1" t="s">
        <v>197</v>
      </c>
      <c r="J2" s="1" t="s">
        <v>30</v>
      </c>
      <c r="K2" s="1" t="s">
        <v>198</v>
      </c>
      <c r="L2" s="1" t="s">
        <v>198</v>
      </c>
      <c r="M2" s="1" t="s">
        <v>199</v>
      </c>
      <c r="N2" s="1" t="s">
        <v>199</v>
      </c>
      <c r="O2" s="1" t="s">
        <v>200</v>
      </c>
      <c r="P2" s="1" t="s">
        <v>201</v>
      </c>
      <c r="Q2" s="1" t="s">
        <v>202</v>
      </c>
      <c r="R2" s="1" t="s">
        <v>203</v>
      </c>
      <c r="S2" s="1" t="s">
        <v>204</v>
      </c>
      <c r="T2" s="1" t="s">
        <v>205</v>
      </c>
    </row>
    <row r="3" s="1" customFormat="1" spans="1:20">
      <c r="A3" s="3">
        <v>16981067078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  <c r="G3" s="1" t="s">
        <v>195</v>
      </c>
      <c r="H3" s="1" t="s">
        <v>196</v>
      </c>
      <c r="I3" s="1" t="s">
        <v>211</v>
      </c>
      <c r="J3" s="1" t="s">
        <v>30</v>
      </c>
      <c r="K3" s="1" t="s">
        <v>212</v>
      </c>
      <c r="L3" s="1" t="s">
        <v>212</v>
      </c>
      <c r="M3" s="1" t="s">
        <v>199</v>
      </c>
      <c r="N3" s="1" t="s">
        <v>199</v>
      </c>
      <c r="O3" s="1" t="s">
        <v>200</v>
      </c>
      <c r="P3" s="1" t="s">
        <v>201</v>
      </c>
      <c r="Q3" s="1" t="s">
        <v>213</v>
      </c>
      <c r="R3" s="1" t="s">
        <v>203</v>
      </c>
      <c r="S3" s="1" t="s">
        <v>204</v>
      </c>
      <c r="T3" s="1" t="s">
        <v>205</v>
      </c>
    </row>
    <row r="4" s="1" customFormat="1" spans="1:20">
      <c r="A4" s="3">
        <v>17172469417</v>
      </c>
      <c r="B4" s="1" t="s">
        <v>214</v>
      </c>
      <c r="C4" s="1" t="s">
        <v>215</v>
      </c>
      <c r="D4" s="1" t="s">
        <v>216</v>
      </c>
      <c r="E4" s="1" t="s">
        <v>217</v>
      </c>
      <c r="F4" s="1" t="s">
        <v>218</v>
      </c>
      <c r="G4" s="1" t="s">
        <v>195</v>
      </c>
      <c r="H4" s="1" t="s">
        <v>196</v>
      </c>
      <c r="I4" s="1" t="s">
        <v>219</v>
      </c>
      <c r="J4" s="1" t="s">
        <v>30</v>
      </c>
      <c r="K4" s="1" t="s">
        <v>220</v>
      </c>
      <c r="L4" s="1" t="s">
        <v>220</v>
      </c>
      <c r="M4" s="1" t="s">
        <v>199</v>
      </c>
      <c r="N4" s="1" t="s">
        <v>199</v>
      </c>
      <c r="O4" s="1" t="s">
        <v>200</v>
      </c>
      <c r="P4" s="1" t="s">
        <v>201</v>
      </c>
      <c r="Q4" s="1" t="s">
        <v>221</v>
      </c>
      <c r="R4" s="1" t="s">
        <v>203</v>
      </c>
      <c r="S4" s="1" t="s">
        <v>204</v>
      </c>
      <c r="T4" s="1" t="s">
        <v>205</v>
      </c>
    </row>
    <row r="5" s="1" customFormat="1" spans="1:20">
      <c r="A5" s="3">
        <v>17225270309</v>
      </c>
      <c r="B5" s="1" t="s">
        <v>222</v>
      </c>
      <c r="C5" s="1" t="s">
        <v>223</v>
      </c>
      <c r="D5" s="1" t="s">
        <v>224</v>
      </c>
      <c r="E5" s="1" t="s">
        <v>225</v>
      </c>
      <c r="F5" s="1" t="s">
        <v>210</v>
      </c>
      <c r="G5" s="1" t="s">
        <v>195</v>
      </c>
      <c r="H5" s="1" t="s">
        <v>196</v>
      </c>
      <c r="I5" s="1" t="s">
        <v>226</v>
      </c>
      <c r="J5" s="1" t="s">
        <v>30</v>
      </c>
      <c r="K5" s="1" t="s">
        <v>227</v>
      </c>
      <c r="L5" s="1" t="s">
        <v>227</v>
      </c>
      <c r="M5" s="1" t="s">
        <v>199</v>
      </c>
      <c r="N5" s="1" t="s">
        <v>199</v>
      </c>
      <c r="O5" s="1" t="s">
        <v>200</v>
      </c>
      <c r="P5" s="1" t="s">
        <v>201</v>
      </c>
      <c r="Q5" s="1" t="s">
        <v>228</v>
      </c>
      <c r="R5" s="1" t="s">
        <v>203</v>
      </c>
      <c r="S5" s="1" t="s">
        <v>204</v>
      </c>
      <c r="T5" s="1" t="s">
        <v>205</v>
      </c>
    </row>
    <row r="6" s="1" customFormat="1" spans="1:20">
      <c r="A6" s="3">
        <v>17232231954</v>
      </c>
      <c r="B6" s="1" t="s">
        <v>229</v>
      </c>
      <c r="C6" s="1" t="s">
        <v>230</v>
      </c>
      <c r="D6" s="1" t="s">
        <v>231</v>
      </c>
      <c r="E6" s="1" t="s">
        <v>232</v>
      </c>
      <c r="F6" s="1" t="s">
        <v>210</v>
      </c>
      <c r="G6" s="1" t="s">
        <v>195</v>
      </c>
      <c r="H6" s="1" t="s">
        <v>196</v>
      </c>
      <c r="I6" s="1" t="s">
        <v>233</v>
      </c>
      <c r="J6" s="1" t="s">
        <v>30</v>
      </c>
      <c r="K6" s="1" t="s">
        <v>234</v>
      </c>
      <c r="L6" s="1" t="s">
        <v>234</v>
      </c>
      <c r="M6" s="1" t="s">
        <v>199</v>
      </c>
      <c r="N6" s="1" t="s">
        <v>199</v>
      </c>
      <c r="O6" s="1" t="s">
        <v>200</v>
      </c>
      <c r="P6" s="1" t="s">
        <v>201</v>
      </c>
      <c r="Q6" s="1" t="s">
        <v>235</v>
      </c>
      <c r="R6" s="1" t="s">
        <v>203</v>
      </c>
      <c r="S6" s="1" t="s">
        <v>204</v>
      </c>
      <c r="T6" s="1" t="s">
        <v>205</v>
      </c>
    </row>
    <row r="7" s="1" customFormat="1" spans="1:20">
      <c r="A7" s="3">
        <v>17250425937</v>
      </c>
      <c r="B7" s="1" t="s">
        <v>236</v>
      </c>
      <c r="C7" s="1" t="s">
        <v>237</v>
      </c>
      <c r="D7" s="1" t="s">
        <v>238</v>
      </c>
      <c r="E7" s="1" t="s">
        <v>239</v>
      </c>
      <c r="F7" s="1" t="s">
        <v>194</v>
      </c>
      <c r="G7" s="1" t="s">
        <v>195</v>
      </c>
      <c r="H7" s="1" t="s">
        <v>196</v>
      </c>
      <c r="I7" s="1" t="s">
        <v>240</v>
      </c>
      <c r="J7" s="1" t="s">
        <v>30</v>
      </c>
      <c r="K7" s="1" t="s">
        <v>241</v>
      </c>
      <c r="L7" s="1" t="s">
        <v>241</v>
      </c>
      <c r="M7" s="1" t="s">
        <v>199</v>
      </c>
      <c r="N7" s="1" t="s">
        <v>199</v>
      </c>
      <c r="O7" s="1" t="s">
        <v>200</v>
      </c>
      <c r="P7" s="1" t="s">
        <v>201</v>
      </c>
      <c r="Q7" s="1" t="s">
        <v>242</v>
      </c>
      <c r="R7" s="1" t="s">
        <v>203</v>
      </c>
      <c r="S7" s="1" t="s">
        <v>204</v>
      </c>
      <c r="T7" s="1" t="s">
        <v>205</v>
      </c>
    </row>
    <row r="8" s="1" customFormat="1" spans="1:20">
      <c r="A8" s="3">
        <v>17263712384</v>
      </c>
      <c r="B8" s="1" t="s">
        <v>243</v>
      </c>
      <c r="C8" s="1" t="s">
        <v>244</v>
      </c>
      <c r="D8" s="1" t="s">
        <v>245</v>
      </c>
      <c r="E8" s="1" t="s">
        <v>246</v>
      </c>
      <c r="F8" s="1" t="s">
        <v>210</v>
      </c>
      <c r="G8" s="1" t="s">
        <v>195</v>
      </c>
      <c r="H8" s="1" t="s">
        <v>196</v>
      </c>
      <c r="I8" s="1" t="s">
        <v>247</v>
      </c>
      <c r="J8" s="1" t="s">
        <v>30</v>
      </c>
      <c r="K8" s="1" t="s">
        <v>248</v>
      </c>
      <c r="L8" s="1" t="s">
        <v>248</v>
      </c>
      <c r="M8" s="1" t="s">
        <v>199</v>
      </c>
      <c r="N8" s="1" t="s">
        <v>199</v>
      </c>
      <c r="O8" s="1" t="s">
        <v>200</v>
      </c>
      <c r="P8" s="1" t="s">
        <v>201</v>
      </c>
      <c r="Q8" s="1" t="s">
        <v>249</v>
      </c>
      <c r="R8" s="1" t="s">
        <v>203</v>
      </c>
      <c r="S8" s="1" t="s">
        <v>204</v>
      </c>
      <c r="T8" s="1" t="s">
        <v>205</v>
      </c>
    </row>
    <row r="9" s="1" customFormat="1" spans="1:20">
      <c r="A9" s="3">
        <v>17271049788</v>
      </c>
      <c r="B9" s="1" t="s">
        <v>250</v>
      </c>
      <c r="C9" s="1" t="s">
        <v>251</v>
      </c>
      <c r="D9" s="1" t="s">
        <v>252</v>
      </c>
      <c r="E9" s="1" t="s">
        <v>253</v>
      </c>
      <c r="F9" s="1" t="s">
        <v>210</v>
      </c>
      <c r="G9" s="1" t="s">
        <v>195</v>
      </c>
      <c r="H9" s="1" t="s">
        <v>196</v>
      </c>
      <c r="I9" s="1" t="s">
        <v>254</v>
      </c>
      <c r="J9" s="1" t="s">
        <v>30</v>
      </c>
      <c r="K9" s="1" t="s">
        <v>255</v>
      </c>
      <c r="L9" s="1" t="s">
        <v>255</v>
      </c>
      <c r="M9" s="1" t="s">
        <v>199</v>
      </c>
      <c r="N9" s="1" t="s">
        <v>199</v>
      </c>
      <c r="O9" s="1" t="s">
        <v>200</v>
      </c>
      <c r="P9" s="1" t="s">
        <v>201</v>
      </c>
      <c r="Q9" s="1" t="s">
        <v>256</v>
      </c>
      <c r="R9" s="1" t="s">
        <v>203</v>
      </c>
      <c r="S9" s="1" t="s">
        <v>204</v>
      </c>
      <c r="T9" s="1" t="s">
        <v>205</v>
      </c>
    </row>
    <row r="10" s="1" customFormat="1" spans="1:20">
      <c r="A10" s="3">
        <v>17272419582</v>
      </c>
      <c r="B10" s="1" t="s">
        <v>257</v>
      </c>
      <c r="C10" s="1" t="s">
        <v>258</v>
      </c>
      <c r="D10" s="1" t="s">
        <v>259</v>
      </c>
      <c r="E10" s="1" t="s">
        <v>260</v>
      </c>
      <c r="F10" s="1" t="s">
        <v>210</v>
      </c>
      <c r="G10" s="1" t="s">
        <v>195</v>
      </c>
      <c r="H10" s="1" t="s">
        <v>196</v>
      </c>
      <c r="I10" s="1" t="s">
        <v>200</v>
      </c>
      <c r="J10" s="1" t="s">
        <v>30</v>
      </c>
      <c r="K10" s="1" t="s">
        <v>200</v>
      </c>
      <c r="L10" s="1" t="s">
        <v>261</v>
      </c>
      <c r="M10" s="1" t="s">
        <v>262</v>
      </c>
      <c r="N10" s="1" t="s">
        <v>263</v>
      </c>
      <c r="O10" s="1" t="s">
        <v>200</v>
      </c>
      <c r="P10" s="1" t="s">
        <v>201</v>
      </c>
      <c r="Q10" s="1" t="s">
        <v>264</v>
      </c>
      <c r="R10" s="1" t="s">
        <v>203</v>
      </c>
      <c r="S10" s="1" t="s">
        <v>204</v>
      </c>
      <c r="T10" s="1" t="s">
        <v>205</v>
      </c>
    </row>
    <row r="11" s="1" customFormat="1" spans="1:20">
      <c r="A11" s="3">
        <v>17294646930</v>
      </c>
      <c r="B11" s="1" t="s">
        <v>265</v>
      </c>
      <c r="C11" s="1" t="s">
        <v>266</v>
      </c>
      <c r="D11" s="1" t="s">
        <v>267</v>
      </c>
      <c r="E11" s="1" t="s">
        <v>268</v>
      </c>
      <c r="F11" s="1" t="s">
        <v>210</v>
      </c>
      <c r="G11" s="1" t="s">
        <v>195</v>
      </c>
      <c r="H11" s="1" t="s">
        <v>196</v>
      </c>
      <c r="I11" s="1" t="s">
        <v>269</v>
      </c>
      <c r="J11" s="1" t="s">
        <v>30</v>
      </c>
      <c r="K11" s="1" t="s">
        <v>270</v>
      </c>
      <c r="L11" s="1" t="s">
        <v>270</v>
      </c>
      <c r="M11" s="1" t="s">
        <v>199</v>
      </c>
      <c r="N11" s="1" t="s">
        <v>199</v>
      </c>
      <c r="O11" s="1" t="s">
        <v>200</v>
      </c>
      <c r="P11" s="1" t="s">
        <v>201</v>
      </c>
      <c r="Q11" s="1" t="s">
        <v>271</v>
      </c>
      <c r="R11" s="1" t="s">
        <v>203</v>
      </c>
      <c r="S11" s="1" t="s">
        <v>204</v>
      </c>
      <c r="T11" s="1" t="s">
        <v>205</v>
      </c>
    </row>
    <row r="12" s="1" customFormat="1" spans="1:20">
      <c r="A12" s="3">
        <v>17294800068</v>
      </c>
      <c r="B12" s="1" t="s">
        <v>265</v>
      </c>
      <c r="C12" s="1" t="s">
        <v>272</v>
      </c>
      <c r="D12" s="1" t="s">
        <v>273</v>
      </c>
      <c r="E12" s="1" t="s">
        <v>274</v>
      </c>
      <c r="F12" s="1" t="s">
        <v>210</v>
      </c>
      <c r="G12" s="1" t="s">
        <v>195</v>
      </c>
      <c r="H12" s="1" t="s">
        <v>196</v>
      </c>
      <c r="I12" s="1" t="s">
        <v>275</v>
      </c>
      <c r="J12" s="1" t="s">
        <v>30</v>
      </c>
      <c r="K12" s="1" t="s">
        <v>276</v>
      </c>
      <c r="L12" s="1" t="s">
        <v>276</v>
      </c>
      <c r="M12" s="1" t="s">
        <v>199</v>
      </c>
      <c r="N12" s="1" t="s">
        <v>199</v>
      </c>
      <c r="O12" s="1" t="s">
        <v>200</v>
      </c>
      <c r="P12" s="1" t="s">
        <v>201</v>
      </c>
      <c r="Q12" s="1" t="s">
        <v>277</v>
      </c>
      <c r="R12" s="1" t="s">
        <v>203</v>
      </c>
      <c r="S12" s="1" t="s">
        <v>204</v>
      </c>
      <c r="T12" s="1" t="s">
        <v>205</v>
      </c>
    </row>
    <row r="13" s="1" customFormat="1" spans="1:20">
      <c r="A13" s="3">
        <v>17297883302</v>
      </c>
      <c r="B13" s="1" t="s">
        <v>265</v>
      </c>
      <c r="C13" s="1" t="s">
        <v>278</v>
      </c>
      <c r="D13" s="1" t="s">
        <v>279</v>
      </c>
      <c r="E13" s="1" t="s">
        <v>280</v>
      </c>
      <c r="F13" s="1" t="s">
        <v>281</v>
      </c>
      <c r="G13" s="1" t="s">
        <v>195</v>
      </c>
      <c r="H13" s="1" t="s">
        <v>196</v>
      </c>
      <c r="I13" s="1" t="s">
        <v>282</v>
      </c>
      <c r="J13" s="1" t="s">
        <v>30</v>
      </c>
      <c r="K13" s="1" t="s">
        <v>283</v>
      </c>
      <c r="L13" s="1" t="s">
        <v>283</v>
      </c>
      <c r="M13" s="1" t="s">
        <v>199</v>
      </c>
      <c r="N13" s="1" t="s">
        <v>199</v>
      </c>
      <c r="O13" s="1" t="s">
        <v>200</v>
      </c>
      <c r="P13" s="1" t="s">
        <v>201</v>
      </c>
      <c r="Q13" s="1" t="s">
        <v>284</v>
      </c>
      <c r="R13" s="1" t="s">
        <v>203</v>
      </c>
      <c r="S13" s="1" t="s">
        <v>204</v>
      </c>
      <c r="T13" s="1" t="s">
        <v>205</v>
      </c>
    </row>
    <row r="14" s="1" customFormat="1" spans="1:20">
      <c r="A14" s="3">
        <v>17306113918</v>
      </c>
      <c r="B14" s="1" t="s">
        <v>281</v>
      </c>
      <c r="C14" s="1" t="s">
        <v>285</v>
      </c>
      <c r="D14" s="1" t="s">
        <v>286</v>
      </c>
      <c r="E14" s="1" t="s">
        <v>287</v>
      </c>
      <c r="F14" s="1" t="s">
        <v>210</v>
      </c>
      <c r="G14" s="1" t="s">
        <v>195</v>
      </c>
      <c r="H14" s="1" t="s">
        <v>196</v>
      </c>
      <c r="I14" s="1" t="s">
        <v>288</v>
      </c>
      <c r="J14" s="1" t="s">
        <v>30</v>
      </c>
      <c r="K14" s="1" t="s">
        <v>289</v>
      </c>
      <c r="L14" s="1" t="s">
        <v>289</v>
      </c>
      <c r="M14" s="1" t="s">
        <v>199</v>
      </c>
      <c r="N14" s="1" t="s">
        <v>199</v>
      </c>
      <c r="O14" s="1" t="s">
        <v>200</v>
      </c>
      <c r="P14" s="1" t="s">
        <v>201</v>
      </c>
      <c r="Q14" s="1" t="s">
        <v>290</v>
      </c>
      <c r="R14" s="1" t="s">
        <v>203</v>
      </c>
      <c r="S14" s="1" t="s">
        <v>204</v>
      </c>
      <c r="T14" s="1" t="s">
        <v>205</v>
      </c>
    </row>
    <row r="15" s="1" customFormat="1" spans="1:20">
      <c r="A15" s="3">
        <v>17316394627</v>
      </c>
      <c r="B15" s="1" t="s">
        <v>291</v>
      </c>
      <c r="C15" s="1" t="s">
        <v>292</v>
      </c>
      <c r="D15" s="1" t="s">
        <v>293</v>
      </c>
      <c r="E15" s="1" t="s">
        <v>294</v>
      </c>
      <c r="F15" s="1" t="s">
        <v>210</v>
      </c>
      <c r="G15" s="1" t="s">
        <v>195</v>
      </c>
      <c r="H15" s="1" t="s">
        <v>196</v>
      </c>
      <c r="I15" s="1" t="s">
        <v>295</v>
      </c>
      <c r="J15" s="1" t="s">
        <v>30</v>
      </c>
      <c r="K15" s="1" t="s">
        <v>296</v>
      </c>
      <c r="L15" s="1" t="s">
        <v>296</v>
      </c>
      <c r="M15" s="1" t="s">
        <v>199</v>
      </c>
      <c r="N15" s="1" t="s">
        <v>199</v>
      </c>
      <c r="O15" s="1" t="s">
        <v>200</v>
      </c>
      <c r="P15" s="1" t="s">
        <v>201</v>
      </c>
      <c r="Q15" s="1" t="s">
        <v>297</v>
      </c>
      <c r="R15" s="1" t="s">
        <v>203</v>
      </c>
      <c r="S15" s="1" t="s">
        <v>204</v>
      </c>
      <c r="T15" s="1" t="s">
        <v>205</v>
      </c>
    </row>
    <row r="16" s="1" customFormat="1" spans="1:20">
      <c r="A16" s="3">
        <v>17319276019</v>
      </c>
      <c r="B16" s="1" t="s">
        <v>291</v>
      </c>
      <c r="C16" s="1" t="s">
        <v>298</v>
      </c>
      <c r="D16" s="1" t="s">
        <v>299</v>
      </c>
      <c r="E16" s="1" t="s">
        <v>300</v>
      </c>
      <c r="F16" s="1" t="s">
        <v>210</v>
      </c>
      <c r="G16" s="1" t="s">
        <v>195</v>
      </c>
      <c r="H16" s="1" t="s">
        <v>196</v>
      </c>
      <c r="I16" s="1" t="s">
        <v>301</v>
      </c>
      <c r="J16" s="1" t="s">
        <v>30</v>
      </c>
      <c r="K16" s="1" t="s">
        <v>302</v>
      </c>
      <c r="L16" s="1" t="s">
        <v>302</v>
      </c>
      <c r="M16" s="1" t="s">
        <v>199</v>
      </c>
      <c r="N16" s="1" t="s">
        <v>199</v>
      </c>
      <c r="O16" s="1" t="s">
        <v>200</v>
      </c>
      <c r="P16" s="1" t="s">
        <v>201</v>
      </c>
      <c r="Q16" s="1" t="s">
        <v>303</v>
      </c>
      <c r="R16" s="1" t="s">
        <v>203</v>
      </c>
      <c r="S16" s="1" t="s">
        <v>204</v>
      </c>
      <c r="T16" s="1" t="s">
        <v>205</v>
      </c>
    </row>
    <row r="17" s="1" customFormat="1" spans="1:20">
      <c r="A17" s="3">
        <v>17345940344</v>
      </c>
      <c r="B17" s="1" t="s">
        <v>194</v>
      </c>
      <c r="C17" s="1" t="s">
        <v>304</v>
      </c>
      <c r="D17" s="1" t="s">
        <v>305</v>
      </c>
      <c r="E17" s="1" t="s">
        <v>306</v>
      </c>
      <c r="F17" s="1" t="s">
        <v>210</v>
      </c>
      <c r="G17" s="1" t="s">
        <v>195</v>
      </c>
      <c r="H17" s="1" t="s">
        <v>196</v>
      </c>
      <c r="I17" s="1" t="s">
        <v>307</v>
      </c>
      <c r="J17" s="1" t="s">
        <v>30</v>
      </c>
      <c r="K17" s="1" t="s">
        <v>308</v>
      </c>
      <c r="L17" s="1" t="s">
        <v>308</v>
      </c>
      <c r="M17" s="1" t="s">
        <v>199</v>
      </c>
      <c r="N17" s="1" t="s">
        <v>199</v>
      </c>
      <c r="O17" s="1" t="s">
        <v>200</v>
      </c>
      <c r="P17" s="1" t="s">
        <v>201</v>
      </c>
      <c r="Q17" s="1" t="s">
        <v>309</v>
      </c>
      <c r="R17" s="1" t="s">
        <v>203</v>
      </c>
      <c r="S17" s="1" t="s">
        <v>204</v>
      </c>
      <c r="T17" s="1" t="s">
        <v>205</v>
      </c>
    </row>
    <row r="18" s="1" customFormat="1" spans="1:20">
      <c r="A18" s="3">
        <v>17352386094</v>
      </c>
      <c r="B18" s="1" t="s">
        <v>194</v>
      </c>
      <c r="C18" s="1" t="s">
        <v>310</v>
      </c>
      <c r="D18" s="1" t="s">
        <v>311</v>
      </c>
      <c r="E18" s="1" t="s">
        <v>312</v>
      </c>
      <c r="F18" s="1" t="s">
        <v>210</v>
      </c>
      <c r="G18" s="1" t="s">
        <v>195</v>
      </c>
      <c r="H18" s="1" t="s">
        <v>196</v>
      </c>
      <c r="I18" s="1" t="s">
        <v>313</v>
      </c>
      <c r="J18" s="1" t="s">
        <v>30</v>
      </c>
      <c r="K18" s="1" t="s">
        <v>276</v>
      </c>
      <c r="L18" s="1" t="s">
        <v>276</v>
      </c>
      <c r="M18" s="1" t="s">
        <v>199</v>
      </c>
      <c r="N18" s="1" t="s">
        <v>199</v>
      </c>
      <c r="O18" s="1" t="s">
        <v>200</v>
      </c>
      <c r="P18" s="1" t="s">
        <v>201</v>
      </c>
      <c r="Q18" s="1" t="s">
        <v>314</v>
      </c>
      <c r="R18" s="1" t="s">
        <v>203</v>
      </c>
      <c r="S18" s="1" t="s">
        <v>204</v>
      </c>
      <c r="T18" s="1" t="s">
        <v>205</v>
      </c>
    </row>
    <row r="19" s="1" customFormat="1" spans="1:20">
      <c r="A19" s="3">
        <v>17354015959</v>
      </c>
      <c r="B19" s="1" t="s">
        <v>210</v>
      </c>
      <c r="C19" s="1" t="s">
        <v>315</v>
      </c>
      <c r="D19" s="1" t="s">
        <v>316</v>
      </c>
      <c r="E19" s="1" t="s">
        <v>317</v>
      </c>
      <c r="F19" s="1" t="s">
        <v>210</v>
      </c>
      <c r="G19" s="1" t="s">
        <v>195</v>
      </c>
      <c r="H19" s="1" t="s">
        <v>196</v>
      </c>
      <c r="I19" s="1" t="s">
        <v>318</v>
      </c>
      <c r="J19" s="1" t="s">
        <v>30</v>
      </c>
      <c r="K19" s="1" t="s">
        <v>319</v>
      </c>
      <c r="L19" s="1" t="s">
        <v>319</v>
      </c>
      <c r="M19" s="1" t="s">
        <v>199</v>
      </c>
      <c r="N19" s="1" t="s">
        <v>199</v>
      </c>
      <c r="O19" s="1" t="s">
        <v>200</v>
      </c>
      <c r="P19" s="1" t="s">
        <v>201</v>
      </c>
      <c r="Q19" s="1" t="s">
        <v>320</v>
      </c>
      <c r="R19" s="1" t="s">
        <v>203</v>
      </c>
      <c r="S19" s="1" t="s">
        <v>204</v>
      </c>
      <c r="T19" s="1" t="s">
        <v>205</v>
      </c>
    </row>
    <row r="20" s="1" customFormat="1" spans="1:20">
      <c r="A20" s="3">
        <v>17354192604</v>
      </c>
      <c r="B20" s="1" t="s">
        <v>210</v>
      </c>
      <c r="C20" s="1" t="s">
        <v>321</v>
      </c>
      <c r="D20" s="1" t="s">
        <v>322</v>
      </c>
      <c r="E20" s="1" t="s">
        <v>323</v>
      </c>
      <c r="F20" s="1" t="s">
        <v>210</v>
      </c>
      <c r="G20" s="1" t="s">
        <v>195</v>
      </c>
      <c r="H20" s="1" t="s">
        <v>196</v>
      </c>
      <c r="I20" s="1" t="s">
        <v>324</v>
      </c>
      <c r="J20" s="1" t="s">
        <v>30</v>
      </c>
      <c r="K20" s="1" t="s">
        <v>325</v>
      </c>
      <c r="L20" s="1" t="s">
        <v>325</v>
      </c>
      <c r="M20" s="1" t="s">
        <v>199</v>
      </c>
      <c r="N20" s="1" t="s">
        <v>199</v>
      </c>
      <c r="O20" s="1" t="s">
        <v>200</v>
      </c>
      <c r="P20" s="1" t="s">
        <v>201</v>
      </c>
      <c r="Q20" s="1" t="s">
        <v>326</v>
      </c>
      <c r="R20" s="1" t="s">
        <v>203</v>
      </c>
      <c r="S20" s="1" t="s">
        <v>204</v>
      </c>
      <c r="T20" s="1" t="s">
        <v>205</v>
      </c>
    </row>
    <row r="21" s="1" customFormat="1" spans="1:20">
      <c r="A21" s="3">
        <v>17355354652</v>
      </c>
      <c r="B21" s="1" t="s">
        <v>210</v>
      </c>
      <c r="C21" s="1" t="s">
        <v>327</v>
      </c>
      <c r="D21" s="1" t="s">
        <v>328</v>
      </c>
      <c r="E21" s="1" t="s">
        <v>329</v>
      </c>
      <c r="F21" s="1" t="s">
        <v>210</v>
      </c>
      <c r="G21" s="1" t="s">
        <v>195</v>
      </c>
      <c r="H21" s="1" t="s">
        <v>196</v>
      </c>
      <c r="I21" s="1" t="s">
        <v>330</v>
      </c>
      <c r="J21" s="1" t="s">
        <v>30</v>
      </c>
      <c r="K21" s="1" t="s">
        <v>331</v>
      </c>
      <c r="L21" s="1" t="s">
        <v>331</v>
      </c>
      <c r="M21" s="1" t="s">
        <v>199</v>
      </c>
      <c r="N21" s="1" t="s">
        <v>199</v>
      </c>
      <c r="O21" s="1" t="s">
        <v>200</v>
      </c>
      <c r="P21" s="1" t="s">
        <v>201</v>
      </c>
      <c r="Q21" s="1" t="s">
        <v>332</v>
      </c>
      <c r="R21" s="1" t="s">
        <v>203</v>
      </c>
      <c r="S21" s="1" t="s">
        <v>204</v>
      </c>
      <c r="T21" s="1" t="s">
        <v>205</v>
      </c>
    </row>
    <row r="22" s="1" customFormat="1" spans="1:20">
      <c r="A22" s="3">
        <v>17355591531</v>
      </c>
      <c r="B22" s="1" t="s">
        <v>210</v>
      </c>
      <c r="C22" s="1" t="s">
        <v>333</v>
      </c>
      <c r="D22" s="1" t="s">
        <v>334</v>
      </c>
      <c r="E22" s="1" t="s">
        <v>335</v>
      </c>
      <c r="F22" s="1" t="s">
        <v>210</v>
      </c>
      <c r="G22" s="1" t="s">
        <v>195</v>
      </c>
      <c r="H22" s="1" t="s">
        <v>196</v>
      </c>
      <c r="I22" s="1" t="s">
        <v>336</v>
      </c>
      <c r="J22" s="1" t="s">
        <v>30</v>
      </c>
      <c r="K22" s="1" t="s">
        <v>337</v>
      </c>
      <c r="L22" s="1" t="s">
        <v>337</v>
      </c>
      <c r="M22" s="1" t="s">
        <v>199</v>
      </c>
      <c r="N22" s="1" t="s">
        <v>199</v>
      </c>
      <c r="O22" s="1" t="s">
        <v>200</v>
      </c>
      <c r="P22" s="1" t="s">
        <v>201</v>
      </c>
      <c r="Q22" s="1" t="s">
        <v>338</v>
      </c>
      <c r="R22" s="1" t="s">
        <v>203</v>
      </c>
      <c r="S22" s="1" t="s">
        <v>204</v>
      </c>
      <c r="T22" s="1" t="s">
        <v>205</v>
      </c>
    </row>
    <row r="23" s="1" customFormat="1" spans="1:20">
      <c r="A23" s="3">
        <v>17359933940</v>
      </c>
      <c r="B23" s="1" t="s">
        <v>210</v>
      </c>
      <c r="C23" s="1" t="s">
        <v>339</v>
      </c>
      <c r="D23" s="1" t="s">
        <v>340</v>
      </c>
      <c r="E23" s="1" t="s">
        <v>341</v>
      </c>
      <c r="F23" s="1" t="s">
        <v>210</v>
      </c>
      <c r="G23" s="1" t="s">
        <v>195</v>
      </c>
      <c r="H23" s="1" t="s">
        <v>196</v>
      </c>
      <c r="I23" s="1" t="s">
        <v>342</v>
      </c>
      <c r="J23" s="1" t="s">
        <v>30</v>
      </c>
      <c r="K23" s="1" t="s">
        <v>343</v>
      </c>
      <c r="L23" s="1" t="s">
        <v>343</v>
      </c>
      <c r="M23" s="1" t="s">
        <v>199</v>
      </c>
      <c r="N23" s="1" t="s">
        <v>199</v>
      </c>
      <c r="O23" s="1" t="s">
        <v>200</v>
      </c>
      <c r="P23" s="1" t="s">
        <v>201</v>
      </c>
      <c r="Q23" s="1" t="s">
        <v>344</v>
      </c>
      <c r="R23" s="1" t="s">
        <v>203</v>
      </c>
      <c r="S23" s="1" t="s">
        <v>204</v>
      </c>
      <c r="T23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2022-02-18T02:06:00Z</dcterms:created>
  <dcterms:modified xsi:type="dcterms:W3CDTF">2022-03-01T09:21:36Z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F9B5456B7A3E4982B450F30C933A8F44</vt:lpwstr>
  </property>
  <property fmtid="{D5CDD505-2E9C-101B-9397-08002B2CF9AE}" pid="3" name="KSOProductBuildVer">
    <vt:lpwstr>2052-11.1.0.11365</vt:lpwstr>
  </property>
</Properties>
</file>