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<sst xmlns="http://schemas.openxmlformats.org/spreadsheetml/2006/main" count="924" uniqueCount="259">
  <si>
    <t>去哪儿网酒店预付对账单</t>
  </si>
  <si>
    <t>供应商名称：</t>
  </si>
  <si>
    <t>遇见时光</t>
  </si>
  <si>
    <t>结算周期：</t>
  </si>
  <si>
    <t>2022-02-28至2022-03-01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</si>
  <si>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</si>
  <si>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</si>
  <si>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</si>
  <si>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</si>
  <si>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</si>
  <si>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</si>
  <si>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</si>
  <si>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</si>
  <si>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</si>
  <si>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</si>
  <si>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</si>
  <si>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</si>
  <si>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</si>
  <si>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</si>
  <si>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</si>
  <si>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¥2,481.00</t>
  </si>
  <si>
    <t>¥287.00</t>
  </si>
  <si>
    <t>¥2,194.00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</si>
  <si>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</si>
  <si>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</si>
  <si>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</si>
  <si>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</si>
  <si>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</si>
  <si>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</si>
  <si>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</si>
  <si>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</si>
  <si>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</si>
  <si>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</si>
  <si>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</si>
  <si>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</si>
  <si>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</si>
  <si>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</si>
  <si>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</si>
  <si>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</si>
  <si>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</si>
  <si>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</si>
  <si>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</si>
  <si>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</si>
  <si>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</si>
  <si>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</si>
  <si>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</si>
  <si>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</si>
  <si>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</si>
  <si>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</si>
  <si>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</si>
  <si>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</si>
  <si>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</si>
  <si>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</si>
  <si>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</si>
  <si>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</si>
  <si>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</si>
  <si>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</si>
  <si>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</si>
  <si>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</si>
  <si>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</si>
  <si>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</si>
  <si>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</si>
  <si>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</si>
  <si>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</si>
  <si>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</si>
  <si>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</si>
  <si>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</si>
  <si>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</si>
  <si>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</si>
  <si>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102921974054</t>
  </si>
  <si>
    <t>酒店预付</t>
  </si>
  <si>
    <t>否</t>
  </si>
  <si>
    <t>普通</t>
  </si>
  <si>
    <t>268938719</t>
  </si>
  <si>
    <t>7天连锁酒店(昆明董家湾电信大楼店)</t>
  </si>
  <si>
    <t>1616855</t>
  </si>
  <si>
    <t>刘美琳</t>
  </si>
  <si>
    <t>2022-02-27</t>
  </si>
  <si>
    <t>2022-03-01</t>
  </si>
  <si>
    <t>¥196.00</t>
  </si>
  <si>
    <t>¥26.00</t>
  </si>
  <si>
    <t>¥170.00</t>
  </si>
  <si>
    <t>自主大床房</t>
  </si>
  <si>
    <t>WEBSITE</t>
  </si>
  <si>
    <t>102922059366</t>
  </si>
  <si>
    <t>268955885</t>
  </si>
  <si>
    <t>柳州海迅酒店</t>
  </si>
  <si>
    <t>廖彬</t>
  </si>
  <si>
    <t>2022-02-28</t>
  </si>
  <si>
    <t>¥106.00</t>
  </si>
  <si>
    <t>¥14.00</t>
  </si>
  <si>
    <t>¥92.00</t>
  </si>
  <si>
    <t>标准双床房</t>
  </si>
  <si>
    <t>102922068400</t>
  </si>
  <si>
    <t>294438691</t>
  </si>
  <si>
    <t>格林豪泰智选酒店(兰州市西客站兰州中心店)</t>
  </si>
  <si>
    <t>姚丽</t>
  </si>
  <si>
    <t>¥23.00</t>
  </si>
  <si>
    <t>¥147.00</t>
  </si>
  <si>
    <t>双床房</t>
  </si>
  <si>
    <t>102922261526</t>
  </si>
  <si>
    <t>277284411</t>
  </si>
  <si>
    <t>锦江之星(南通家纺城汽车站店)</t>
  </si>
  <si>
    <t>李敏</t>
  </si>
  <si>
    <t>¥156.00</t>
  </si>
  <si>
    <t>¥21.00</t>
  </si>
  <si>
    <t>¥135.00</t>
  </si>
  <si>
    <t>标准房B</t>
  </si>
  <si>
    <t>102922358673</t>
  </si>
  <si>
    <t>288757774</t>
  </si>
  <si>
    <t>锦岚主题养生酒店(临沂大学城长途汽车站店)</t>
  </si>
  <si>
    <t>郭春磊</t>
  </si>
  <si>
    <t>¥141.00</t>
  </si>
  <si>
    <t>¥19.00</t>
  </si>
  <si>
    <t>¥122.00</t>
  </si>
  <si>
    <t>商务双床房</t>
  </si>
  <si>
    <t>102922573372</t>
  </si>
  <si>
    <t>293480626</t>
  </si>
  <si>
    <t>安庆卓悦城市酒店</t>
  </si>
  <si>
    <t>张五八</t>
  </si>
  <si>
    <t>¥105.00</t>
  </si>
  <si>
    <t>¥91.00</t>
  </si>
  <si>
    <t>轻奢舒适大床房</t>
  </si>
  <si>
    <t>102922608646</t>
  </si>
  <si>
    <t>韩霞英</t>
  </si>
  <si>
    <t>¥193.00</t>
  </si>
  <si>
    <t>¥167.00</t>
  </si>
  <si>
    <t>大床房</t>
  </si>
  <si>
    <t>102922646878</t>
  </si>
  <si>
    <t>389889501</t>
  </si>
  <si>
    <t>盐城美丽庄园假日酒店</t>
  </si>
  <si>
    <t>周义文</t>
  </si>
  <si>
    <t>¥97.00</t>
  </si>
  <si>
    <t>¥13.00</t>
  </si>
  <si>
    <t>¥84.00</t>
  </si>
  <si>
    <t>标准间</t>
  </si>
  <si>
    <t>102922677322</t>
  </si>
  <si>
    <t>294440275</t>
  </si>
  <si>
    <t>格林豪泰智选酒店(合肥火车站地铁站店胜利广场店)</t>
  </si>
  <si>
    <t>韩林林</t>
  </si>
  <si>
    <t>¥166.00</t>
  </si>
  <si>
    <t>¥22.00</t>
  </si>
  <si>
    <t>¥144.00</t>
  </si>
  <si>
    <t>102920281597</t>
  </si>
  <si>
    <t>周广</t>
  </si>
  <si>
    <t>2022-02-26</t>
  </si>
  <si>
    <t>102922017235</t>
  </si>
  <si>
    <t>266558288</t>
  </si>
  <si>
    <t>广州珠江新城希尔顿欢朋酒店</t>
  </si>
  <si>
    <t>翟远钢</t>
  </si>
  <si>
    <t>¥609.00</t>
  </si>
  <si>
    <t>¥36.00</t>
  </si>
  <si>
    <t>¥573.00</t>
  </si>
  <si>
    <t>舒适大床房</t>
  </si>
  <si>
    <t>102922224566</t>
  </si>
  <si>
    <t>297966421</t>
  </si>
  <si>
    <t>温州皇庭酒店</t>
  </si>
  <si>
    <t>彭院来</t>
  </si>
  <si>
    <t>¥155.00</t>
  </si>
  <si>
    <t>¥134.00</t>
  </si>
  <si>
    <t>精品双床房</t>
  </si>
  <si>
    <t>102922448242</t>
  </si>
  <si>
    <t>295026313</t>
  </si>
  <si>
    <t>佛山金田公寓</t>
  </si>
  <si>
    <t>缪维佳</t>
  </si>
  <si>
    <t>¥82.00</t>
  </si>
  <si>
    <t>¥11.00</t>
  </si>
  <si>
    <t>¥71.00</t>
  </si>
  <si>
    <t>标准大床房</t>
  </si>
  <si>
    <t>102922978873</t>
  </si>
  <si>
    <t>293478352</t>
  </si>
  <si>
    <t>贵阳朵呱丽八民族风情酒店</t>
  </si>
  <si>
    <t>张志勇</t>
  </si>
  <si>
    <t>¥109.00</t>
  </si>
  <si>
    <t>¥15.00</t>
  </si>
  <si>
    <t>¥94.00</t>
  </si>
  <si>
    <t>隐居·大床房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</si>
  <si>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</si>
  <si>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</si>
  <si>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</si>
  <si>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</si>
  <si>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</si>
  <si>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</si>
  <si>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</si>
  <si>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</si>
  <si>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</si>
  <si>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</si>
  <si>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</si>
  <si>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A220302111204481</t>
  </si>
  <si>
    <r>
      <t>总计：</t>
    </r>
    <r>
      <rPr>
        <sz val="10"/>
        <rFont val="Arial"/>
        <charset val="134"/>
      </rPr>
      <t>2194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</si>
  <si>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</si>
  <si>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</si>
  <si>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</si>
  <si>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</si>
  <si>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</si>
  <si>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</si>
  <si>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</si>
  <si>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</si>
  <si>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</si>
  <si>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</si>
  <si>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</si>
  <si>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</si>
  <si>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</si>
  <si>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</si>
  <si>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</si>
  <si>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</si>
  <si>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</si>
  <si>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2440988</t>
  </si>
  <si>
    <t>--</t>
  </si>
  <si>
    <t>91.00</t>
  </si>
  <si>
    <t>RMB</t>
  </si>
  <si>
    <t>0</t>
  </si>
  <si>
    <t>0.00</t>
  </si>
  <si>
    <t>龙卷风国内直连</t>
  </si>
  <si>
    <t>2213</t>
  </si>
  <si>
    <t>2022-02-28 18:32:56</t>
  </si>
  <si>
    <t>汇智国际旅游发展有限公司</t>
  </si>
  <si>
    <t>直连</t>
  </si>
  <si>
    <t>2440467</t>
  </si>
  <si>
    <t>格林豪泰智选酒店(兰州市西客站兰州中心智选酒店)</t>
  </si>
  <si>
    <t>147.00</t>
  </si>
  <si>
    <t>2022-02-28 15:01:46</t>
  </si>
  <si>
    <t>2440217</t>
  </si>
  <si>
    <t>71.00</t>
  </si>
  <si>
    <t>2022-02-28 13:19:43</t>
  </si>
  <si>
    <t>2440176</t>
  </si>
  <si>
    <t>92.00</t>
  </si>
  <si>
    <t>2022-02-28 13:05:40</t>
  </si>
  <si>
    <t>2439893</t>
  </si>
  <si>
    <t>167.00</t>
  </si>
  <si>
    <t>2022-02-28 11:29:45</t>
  </si>
  <si>
    <t>2439882</t>
  </si>
  <si>
    <t>134.00</t>
  </si>
  <si>
    <t>2022-02-28 11:29:16</t>
  </si>
  <si>
    <t>2439842</t>
  </si>
  <si>
    <t>135.00</t>
  </si>
  <si>
    <t>2022-02-28 11:11:42</t>
  </si>
  <si>
    <t>2439810</t>
  </si>
  <si>
    <t>美丽庄园宾馆</t>
  </si>
  <si>
    <t>84.00</t>
  </si>
  <si>
    <t>2022-02-28 10:56:28</t>
  </si>
  <si>
    <t>2439740</t>
  </si>
  <si>
    <t>573.00</t>
  </si>
  <si>
    <t>2022-02-28 10:24:27</t>
  </si>
  <si>
    <t>2439593</t>
  </si>
  <si>
    <t>94.00</t>
  </si>
  <si>
    <t>2022-02-28 08:47:51</t>
  </si>
  <si>
    <t>2439591</t>
  </si>
  <si>
    <t>临沂锦岚主题养生酒店</t>
  </si>
  <si>
    <t>122.00</t>
  </si>
  <si>
    <t>2022-02-28 08:28:43</t>
  </si>
  <si>
    <t>2439406</t>
  </si>
  <si>
    <t>144.00</t>
  </si>
  <si>
    <t>2022-02-28 00:28:01</t>
  </si>
  <si>
    <t>2437015</t>
  </si>
  <si>
    <t>170.00</t>
  </si>
  <si>
    <t>2022-02-27 01:04:25</t>
  </si>
  <si>
    <t>2436873</t>
  </si>
  <si>
    <t>2022-02-26 22:43:02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</si>
</sst>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6" borderId="13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4" fillId="31" borderId="16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78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78</v>
      </c>
      <c r="Q4" s="7"/>
      <c r="R4" s="11" t="s">
        <v>81</v>
      </c>
      <c r="S4" s="12" t="s">
        <v>19</v>
      </c>
      <c r="T4" s="7"/>
      <c r="U4" s="11" t="s">
        <v>19</v>
      </c>
      <c r="V4" s="11" t="s">
        <v>81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88</v>
      </c>
      <c r="O5" s="7" t="s">
        <v>88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88</v>
      </c>
      <c r="O6" s="7" t="s">
        <v>88</v>
      </c>
      <c r="P6" s="7" t="s">
        <v>78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88</v>
      </c>
      <c r="O7" s="7" t="s">
        <v>88</v>
      </c>
      <c r="P7" s="7" t="s">
        <v>78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90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94</v>
      </c>
      <c r="H8" s="7" t="s">
        <v>95</v>
      </c>
      <c r="I8" s="7" t="s">
        <v>75</v>
      </c>
      <c r="J8" s="7" t="s">
        <v>2</v>
      </c>
      <c r="K8" s="7" t="s">
        <v>124</v>
      </c>
      <c r="L8" s="7">
        <v>1</v>
      </c>
      <c r="M8" s="7">
        <v>1</v>
      </c>
      <c r="N8" s="7" t="s">
        <v>88</v>
      </c>
      <c r="O8" s="7" t="s">
        <v>88</v>
      </c>
      <c r="P8" s="7" t="s">
        <v>78</v>
      </c>
      <c r="Q8" s="7"/>
      <c r="R8" s="11" t="s">
        <v>125</v>
      </c>
      <c r="S8" s="12" t="s">
        <v>19</v>
      </c>
      <c r="T8" s="7"/>
      <c r="U8" s="11" t="s">
        <v>19</v>
      </c>
      <c r="V8" s="11" t="s">
        <v>125</v>
      </c>
      <c r="W8" s="12" t="s">
        <v>80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129</v>
      </c>
      <c r="H9" s="7" t="s">
        <v>130</v>
      </c>
      <c r="I9" s="7" t="s">
        <v>75</v>
      </c>
      <c r="J9" s="7" t="s">
        <v>2</v>
      </c>
      <c r="K9" s="7" t="s">
        <v>131</v>
      </c>
      <c r="L9" s="7">
        <v>1</v>
      </c>
      <c r="M9" s="7">
        <v>1</v>
      </c>
      <c r="N9" s="7" t="s">
        <v>88</v>
      </c>
      <c r="O9" s="7" t="s">
        <v>88</v>
      </c>
      <c r="P9" s="7" t="s">
        <v>78</v>
      </c>
      <c r="Q9" s="7"/>
      <c r="R9" s="11" t="s">
        <v>132</v>
      </c>
      <c r="S9" s="12" t="s">
        <v>19</v>
      </c>
      <c r="T9" s="7"/>
      <c r="U9" s="11" t="s">
        <v>19</v>
      </c>
      <c r="V9" s="11" t="s">
        <v>132</v>
      </c>
      <c r="W9" s="12" t="s">
        <v>133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137</v>
      </c>
      <c r="H10" s="7" t="s">
        <v>138</v>
      </c>
      <c r="I10" s="7" t="s">
        <v>75</v>
      </c>
      <c r="J10" s="7" t="s">
        <v>2</v>
      </c>
      <c r="K10" s="7" t="s">
        <v>139</v>
      </c>
      <c r="L10" s="7">
        <v>1</v>
      </c>
      <c r="M10" s="7">
        <v>1</v>
      </c>
      <c r="N10" s="7" t="s">
        <v>88</v>
      </c>
      <c r="O10" s="7" t="s">
        <v>88</v>
      </c>
      <c r="P10" s="7" t="s">
        <v>78</v>
      </c>
      <c r="Q10" s="7"/>
      <c r="R10" s="11" t="s">
        <v>140</v>
      </c>
      <c r="S10" s="12" t="s">
        <v>19</v>
      </c>
      <c r="T10" s="7"/>
      <c r="U10" s="11" t="s">
        <v>19</v>
      </c>
      <c r="V10" s="11" t="s">
        <v>140</v>
      </c>
      <c r="W10" s="12" t="s">
        <v>141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142</v>
      </c>
      <c r="AD10" t="s">
        <v>6</v>
      </c>
      <c r="AE10" t="s">
        <v>127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143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73</v>
      </c>
      <c r="H11" s="7" t="s">
        <v>74</v>
      </c>
      <c r="I11" s="7" t="s">
        <v>75</v>
      </c>
      <c r="J11" s="7" t="s">
        <v>2</v>
      </c>
      <c r="K11" s="7" t="s">
        <v>144</v>
      </c>
      <c r="L11" s="7">
        <v>1</v>
      </c>
      <c r="M11" s="7">
        <v>2</v>
      </c>
      <c r="N11" s="7" t="s">
        <v>145</v>
      </c>
      <c r="O11" s="7" t="s">
        <v>77</v>
      </c>
      <c r="P11" s="7" t="s">
        <v>78</v>
      </c>
      <c r="Q11" s="7"/>
      <c r="R11" s="11" t="s">
        <v>79</v>
      </c>
      <c r="S11" s="12" t="s">
        <v>19</v>
      </c>
      <c r="T11" s="7"/>
      <c r="U11" s="11" t="s">
        <v>19</v>
      </c>
      <c r="V11" s="11" t="s">
        <v>79</v>
      </c>
      <c r="W11" s="12" t="s">
        <v>80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81</v>
      </c>
      <c r="AD11" t="s">
        <v>6</v>
      </c>
      <c r="AE11" t="s">
        <v>82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146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147</v>
      </c>
      <c r="H12" s="7" t="s">
        <v>148</v>
      </c>
      <c r="I12" s="7" t="s">
        <v>75</v>
      </c>
      <c r="J12" s="7" t="s">
        <v>2</v>
      </c>
      <c r="K12" s="7" t="s">
        <v>149</v>
      </c>
      <c r="L12" s="7">
        <v>1</v>
      </c>
      <c r="M12" s="7">
        <v>1</v>
      </c>
      <c r="N12" s="7" t="s">
        <v>88</v>
      </c>
      <c r="O12" s="7" t="s">
        <v>88</v>
      </c>
      <c r="P12" s="7" t="s">
        <v>78</v>
      </c>
      <c r="Q12" s="7"/>
      <c r="R12" s="11" t="s">
        <v>150</v>
      </c>
      <c r="S12" s="12" t="s">
        <v>19</v>
      </c>
      <c r="T12" s="7"/>
      <c r="U12" s="11" t="s">
        <v>19</v>
      </c>
      <c r="V12" s="11" t="s">
        <v>150</v>
      </c>
      <c r="W12" s="12" t="s">
        <v>151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152</v>
      </c>
      <c r="AD12" t="s">
        <v>6</v>
      </c>
      <c r="AE12" t="s">
        <v>153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155</v>
      </c>
      <c r="H13" s="7" t="s">
        <v>156</v>
      </c>
      <c r="I13" s="7" t="s">
        <v>75</v>
      </c>
      <c r="J13" s="7" t="s">
        <v>2</v>
      </c>
      <c r="K13" s="7" t="s">
        <v>157</v>
      </c>
      <c r="L13" s="7">
        <v>1</v>
      </c>
      <c r="M13" s="7">
        <v>1</v>
      </c>
      <c r="N13" s="7" t="s">
        <v>88</v>
      </c>
      <c r="O13" s="7" t="s">
        <v>88</v>
      </c>
      <c r="P13" s="7" t="s">
        <v>78</v>
      </c>
      <c r="Q13" s="7"/>
      <c r="R13" s="11" t="s">
        <v>158</v>
      </c>
      <c r="S13" s="12" t="s">
        <v>19</v>
      </c>
      <c r="T13" s="7"/>
      <c r="U13" s="11" t="s">
        <v>19</v>
      </c>
      <c r="V13" s="11" t="s">
        <v>158</v>
      </c>
      <c r="W13" s="12" t="s">
        <v>105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159</v>
      </c>
      <c r="AD13" t="s">
        <v>6</v>
      </c>
      <c r="AE13" t="s">
        <v>160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162</v>
      </c>
      <c r="H14" s="7" t="s">
        <v>163</v>
      </c>
      <c r="I14" s="7" t="s">
        <v>75</v>
      </c>
      <c r="J14" s="7" t="s">
        <v>2</v>
      </c>
      <c r="K14" s="7" t="s">
        <v>164</v>
      </c>
      <c r="L14" s="7">
        <v>1</v>
      </c>
      <c r="M14" s="7">
        <v>1</v>
      </c>
      <c r="N14" s="7" t="s">
        <v>88</v>
      </c>
      <c r="O14" s="7" t="s">
        <v>88</v>
      </c>
      <c r="P14" s="7" t="s">
        <v>78</v>
      </c>
      <c r="Q14" s="7"/>
      <c r="R14" s="11" t="s">
        <v>165</v>
      </c>
      <c r="S14" s="12" t="s">
        <v>19</v>
      </c>
      <c r="T14" s="7"/>
      <c r="U14" s="11" t="s">
        <v>19</v>
      </c>
      <c r="V14" s="11" t="s">
        <v>165</v>
      </c>
      <c r="W14" s="12" t="s">
        <v>166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167</v>
      </c>
      <c r="AD14" t="s">
        <v>6</v>
      </c>
      <c r="AE14" t="s">
        <v>168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169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170</v>
      </c>
      <c r="H15" s="7" t="s">
        <v>171</v>
      </c>
      <c r="I15" s="7" t="s">
        <v>75</v>
      </c>
      <c r="J15" s="7" t="s">
        <v>2</v>
      </c>
      <c r="K15" s="7" t="s">
        <v>172</v>
      </c>
      <c r="L15" s="7">
        <v>1</v>
      </c>
      <c r="M15" s="7">
        <v>1</v>
      </c>
      <c r="N15" s="7" t="s">
        <v>88</v>
      </c>
      <c r="O15" s="7" t="s">
        <v>88</v>
      </c>
      <c r="P15" s="7" t="s">
        <v>78</v>
      </c>
      <c r="Q15" s="7"/>
      <c r="R15" s="11" t="s">
        <v>173</v>
      </c>
      <c r="S15" s="12" t="s">
        <v>19</v>
      </c>
      <c r="T15" s="7"/>
      <c r="U15" s="11" t="s">
        <v>19</v>
      </c>
      <c r="V15" s="11" t="s">
        <v>173</v>
      </c>
      <c r="W15" s="12" t="s">
        <v>174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175</v>
      </c>
      <c r="AD15" t="s">
        <v>6</v>
      </c>
      <c r="AE15" t="s">
        <v>176</v>
      </c>
      <c r="AF15" t="s">
        <v>83</v>
      </c>
      <c r="AG15" t="s">
        <v>71</v>
      </c>
      <c r="AH15" t="s">
        <v>19</v>
      </c>
    </row>
    <row r="16" customHeight="1" spans="1:32">
      <c r="A16" s="10" t="s">
        <v>177</v>
      </c>
      <c r="B16" s="10"/>
      <c r="C16" s="10" t="s">
        <v>178</v>
      </c>
      <c r="D16" s="10"/>
      <c r="E16" s="10"/>
      <c r="F16" s="10"/>
      <c r="G16" s="10" t="s">
        <v>178</v>
      </c>
      <c r="H16" s="10" t="s">
        <v>178</v>
      </c>
      <c r="I16" s="10" t="s">
        <v>178</v>
      </c>
      <c r="J16" s="10" t="s">
        <v>178</v>
      </c>
      <c r="K16" s="10" t="s">
        <v>178</v>
      </c>
      <c r="L16" s="10" t="s">
        <v>178</v>
      </c>
      <c r="M16" s="10" t="s">
        <v>178</v>
      </c>
      <c r="N16" s="10" t="s">
        <v>178</v>
      </c>
      <c r="O16" s="10" t="s">
        <v>178</v>
      </c>
      <c r="P16" s="10" t="s">
        <v>178</v>
      </c>
      <c r="Q16" s="10"/>
      <c r="R16" s="13" t="s">
        <v>20</v>
      </c>
      <c r="S16" s="13" t="s">
        <v>19</v>
      </c>
      <c r="T16" s="10" t="s">
        <v>178</v>
      </c>
      <c r="U16" s="13"/>
      <c r="V16" s="13" t="s">
        <v>20</v>
      </c>
      <c r="W16" s="13" t="s">
        <v>21</v>
      </c>
      <c r="X16" s="13"/>
      <c r="Y16" s="13"/>
      <c r="Z16" s="13"/>
      <c r="AA16" s="10"/>
      <c r="AB16" s="13"/>
      <c r="AC16" s="10"/>
      <c r="AD16" s="10" t="s">
        <v>178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179</v>
      </c>
      <c r="B1" s="4" t="s">
        <v>180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181</v>
      </c>
      <c r="H1" s="4" t="s">
        <v>182</v>
      </c>
      <c r="I1" s="4" t="s">
        <v>13</v>
      </c>
      <c r="J1" s="4" t="s">
        <v>17</v>
      </c>
      <c r="K1" s="4" t="s">
        <v>18</v>
      </c>
      <c r="L1" s="9" t="s">
        <v>183</v>
      </c>
      <c r="M1" s="4" t="s">
        <v>184</v>
      </c>
      <c r="N1" s="4" t="s">
        <v>185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186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1" sqref="A21:A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9">
      <c r="A1" s="4" t="s">
        <v>40</v>
      </c>
      <c r="B1" s="4" t="s">
        <v>53</v>
      </c>
      <c r="C1" s="4" t="s">
        <v>54</v>
      </c>
      <c r="D1" s="4" t="s">
        <v>18</v>
      </c>
      <c r="H1" s="5" t="s">
        <v>187</v>
      </c>
      <c r="I1" s="5"/>
    </row>
    <row r="2" ht="14.25" customHeight="1" spans="1:9">
      <c r="A2" s="6" t="s">
        <v>69</v>
      </c>
      <c r="B2" s="7" t="s">
        <v>77</v>
      </c>
      <c r="C2" s="7" t="s">
        <v>78</v>
      </c>
      <c r="D2" s="3">
        <v>170</v>
      </c>
      <c r="E2" t="str">
        <f>VLOOKUP(A2,HOP!A:L,12,0)</f>
        <v>170.00</v>
      </c>
      <c r="F2" t="str">
        <f>VLOOKUP(A2,HOP!A:C,3,0)</f>
        <v>2437015</v>
      </c>
      <c r="G2">
        <f>D2-E2</f>
        <v>0</v>
      </c>
      <c r="H2" t="str">
        <f>$H$1&amp;F2</f>
        <v>，2437015</v>
      </c>
      <c r="I2" t="str">
        <f>VLOOKUP(A2,HOP!A:U,21,0)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92</v>
      </c>
      <c r="E3" t="str">
        <f>VLOOKUP(A3,HOP!A:L,12,0)</f>
        <v>92.00</v>
      </c>
      <c r="F3" t="str">
        <f>VLOOKUP(A3,HOP!A:C,3,0)</f>
        <v>2440176</v>
      </c>
      <c r="G3">
        <f t="shared" ref="G3:G15" si="0">D3-E3</f>
        <v>0</v>
      </c>
      <c r="H3" t="str">
        <f t="shared" ref="H3:H15" si="1">$H$1&amp;F3</f>
        <v>，2440176</v>
      </c>
      <c r="I3" t="str">
        <f>VLOOKUP(A3,HOP!A:U,21,0)</f>
        <v>直连</v>
      </c>
    </row>
    <row r="4" ht="14.25" customHeight="1" spans="1:9">
      <c r="A4" s="6" t="s">
        <v>93</v>
      </c>
      <c r="B4" s="7" t="s">
        <v>88</v>
      </c>
      <c r="C4" s="7" t="s">
        <v>78</v>
      </c>
      <c r="D4" s="3">
        <v>147</v>
      </c>
      <c r="E4" t="str">
        <f>VLOOKUP(A4,HOP!A:L,12,0)</f>
        <v>147.00</v>
      </c>
      <c r="F4" t="str">
        <f>VLOOKUP(A4,HOP!A:C,3,0)</f>
        <v>2440467</v>
      </c>
      <c r="G4">
        <f t="shared" si="0"/>
        <v>0</v>
      </c>
      <c r="H4" t="str">
        <f t="shared" si="1"/>
        <v>，2440467</v>
      </c>
      <c r="I4" t="str">
        <f>VLOOKUP(A4,HOP!A:U,21,0)</f>
        <v>直连</v>
      </c>
    </row>
    <row r="5" ht="14.25" customHeight="1" spans="1:9">
      <c r="A5" s="6" t="s">
        <v>100</v>
      </c>
      <c r="B5" s="7" t="s">
        <v>88</v>
      </c>
      <c r="C5" s="7" t="s">
        <v>78</v>
      </c>
      <c r="D5" s="3">
        <v>135</v>
      </c>
      <c r="E5" t="str">
        <f>VLOOKUP(A5,HOP!A:L,12,0)</f>
        <v>135.00</v>
      </c>
      <c r="F5" t="str">
        <f>VLOOKUP(A5,HOP!A:C,3,0)</f>
        <v>2439842</v>
      </c>
      <c r="G5">
        <f t="shared" si="0"/>
        <v>0</v>
      </c>
      <c r="H5" t="str">
        <f t="shared" si="1"/>
        <v>，2439842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88</v>
      </c>
      <c r="C6" s="7" t="s">
        <v>78</v>
      </c>
      <c r="D6" s="3">
        <v>122</v>
      </c>
      <c r="E6" t="str">
        <f>VLOOKUP(A6,HOP!A:L,12,0)</f>
        <v>122.00</v>
      </c>
      <c r="F6" t="str">
        <f>VLOOKUP(A6,HOP!A:C,3,0)</f>
        <v>2439591</v>
      </c>
      <c r="G6">
        <f t="shared" si="0"/>
        <v>0</v>
      </c>
      <c r="H6" t="str">
        <f t="shared" si="1"/>
        <v>，2439591</v>
      </c>
      <c r="I6" t="str">
        <f>VLOOKUP(A6,HOP!A:U,21,0)</f>
        <v>直连</v>
      </c>
    </row>
    <row r="7" ht="14.25" customHeight="1" spans="1:9">
      <c r="A7" s="6" t="s">
        <v>116</v>
      </c>
      <c r="B7" s="7" t="s">
        <v>88</v>
      </c>
      <c r="C7" s="7" t="s">
        <v>78</v>
      </c>
      <c r="D7" s="3">
        <v>91</v>
      </c>
      <c r="E7" t="str">
        <f>VLOOKUP(A7,HOP!A:L,12,0)</f>
        <v>91.00</v>
      </c>
      <c r="F7" t="str">
        <f>VLOOKUP(A7,HOP!A:C,3,0)</f>
        <v>2440988</v>
      </c>
      <c r="G7">
        <f t="shared" si="0"/>
        <v>0</v>
      </c>
      <c r="H7" t="str">
        <f t="shared" si="1"/>
        <v>，2440988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88</v>
      </c>
      <c r="C8" s="7" t="s">
        <v>78</v>
      </c>
      <c r="D8" s="3">
        <v>167</v>
      </c>
      <c r="E8" t="str">
        <f>VLOOKUP(A8,HOP!A:L,12,0)</f>
        <v>167.00</v>
      </c>
      <c r="F8" t="str">
        <f>VLOOKUP(A8,HOP!A:C,3,0)</f>
        <v>2439893</v>
      </c>
      <c r="G8">
        <f t="shared" si="0"/>
        <v>0</v>
      </c>
      <c r="H8" t="str">
        <f t="shared" si="1"/>
        <v>，2439893</v>
      </c>
      <c r="I8" t="str">
        <f>VLOOKUP(A8,HOP!A:U,21,0)</f>
        <v>直连</v>
      </c>
    </row>
    <row r="9" ht="14.25" customHeight="1" spans="1:9">
      <c r="A9" s="6" t="s">
        <v>128</v>
      </c>
      <c r="B9" s="7" t="s">
        <v>88</v>
      </c>
      <c r="C9" s="7" t="s">
        <v>78</v>
      </c>
      <c r="D9" s="3">
        <v>84</v>
      </c>
      <c r="E9" t="str">
        <f>VLOOKUP(A9,HOP!A:L,12,0)</f>
        <v>84.00</v>
      </c>
      <c r="F9" t="str">
        <f>VLOOKUP(A9,HOP!A:C,3,0)</f>
        <v>2439810</v>
      </c>
      <c r="G9">
        <f t="shared" si="0"/>
        <v>0</v>
      </c>
      <c r="H9" t="str">
        <f t="shared" si="1"/>
        <v>，2439810</v>
      </c>
      <c r="I9" t="str">
        <f>VLOOKUP(A9,HOP!A:U,21,0)</f>
        <v>直连</v>
      </c>
    </row>
    <row r="10" ht="14.25" customHeight="1" spans="1:9">
      <c r="A10" s="6" t="s">
        <v>136</v>
      </c>
      <c r="B10" s="7" t="s">
        <v>88</v>
      </c>
      <c r="C10" s="7" t="s">
        <v>78</v>
      </c>
      <c r="D10" s="3">
        <v>144</v>
      </c>
      <c r="E10" t="str">
        <f>VLOOKUP(A10,HOP!A:L,12,0)</f>
        <v>144.00</v>
      </c>
      <c r="F10" t="str">
        <f>VLOOKUP(A10,HOP!A:C,3,0)</f>
        <v>2439406</v>
      </c>
      <c r="G10">
        <f t="shared" si="0"/>
        <v>0</v>
      </c>
      <c r="H10" t="str">
        <f t="shared" si="1"/>
        <v>，2439406</v>
      </c>
      <c r="I10" t="str">
        <f>VLOOKUP(A10,HOP!A:U,21,0)</f>
        <v>直连</v>
      </c>
    </row>
    <row r="11" ht="14.25" customHeight="1" spans="1:9">
      <c r="A11" s="6" t="s">
        <v>143</v>
      </c>
      <c r="B11" s="7" t="s">
        <v>77</v>
      </c>
      <c r="C11" s="7" t="s">
        <v>78</v>
      </c>
      <c r="D11" s="3">
        <v>170</v>
      </c>
      <c r="E11" t="str">
        <f>VLOOKUP(A11,HOP!A:L,12,0)</f>
        <v>170.00</v>
      </c>
      <c r="F11" t="str">
        <f>VLOOKUP(A11,HOP!A:C,3,0)</f>
        <v>2436873</v>
      </c>
      <c r="G11">
        <f t="shared" si="0"/>
        <v>0</v>
      </c>
      <c r="H11" t="str">
        <f t="shared" si="1"/>
        <v>，2436873</v>
      </c>
      <c r="I11" t="str">
        <f>VLOOKUP(A11,HOP!A:U,21,0)</f>
        <v>直连</v>
      </c>
    </row>
    <row r="12" ht="14.25" customHeight="1" spans="1:9">
      <c r="A12" s="6" t="s">
        <v>146</v>
      </c>
      <c r="B12" s="7" t="s">
        <v>88</v>
      </c>
      <c r="C12" s="7" t="s">
        <v>78</v>
      </c>
      <c r="D12" s="3">
        <v>573</v>
      </c>
      <c r="E12" t="str">
        <f>VLOOKUP(A12,HOP!A:L,12,0)</f>
        <v>573.00</v>
      </c>
      <c r="F12" t="str">
        <f>VLOOKUP(A12,HOP!A:C,3,0)</f>
        <v>2439740</v>
      </c>
      <c r="G12">
        <f t="shared" si="0"/>
        <v>0</v>
      </c>
      <c r="H12" t="str">
        <f t="shared" si="1"/>
        <v>，2439740</v>
      </c>
      <c r="I12" t="str">
        <f>VLOOKUP(A12,HOP!A:U,21,0)</f>
        <v>直连</v>
      </c>
    </row>
    <row r="13" ht="14.25" customHeight="1" spans="1:9">
      <c r="A13" s="6" t="s">
        <v>154</v>
      </c>
      <c r="B13" s="7" t="s">
        <v>88</v>
      </c>
      <c r="C13" s="7" t="s">
        <v>78</v>
      </c>
      <c r="D13" s="3">
        <v>134</v>
      </c>
      <c r="E13" t="str">
        <f>VLOOKUP(A13,HOP!A:L,12,0)</f>
        <v>134.00</v>
      </c>
      <c r="F13" t="str">
        <f>VLOOKUP(A13,HOP!A:C,3,0)</f>
        <v>2439882</v>
      </c>
      <c r="G13">
        <f t="shared" si="0"/>
        <v>0</v>
      </c>
      <c r="H13" t="str">
        <f t="shared" si="1"/>
        <v>，2439882</v>
      </c>
      <c r="I13" t="str">
        <f>VLOOKUP(A13,HOP!A:U,21,0)</f>
        <v>直连</v>
      </c>
    </row>
    <row r="14" ht="14.25" customHeight="1" spans="1:9">
      <c r="A14" s="6" t="s">
        <v>161</v>
      </c>
      <c r="B14" s="7" t="s">
        <v>88</v>
      </c>
      <c r="C14" s="7" t="s">
        <v>78</v>
      </c>
      <c r="D14" s="3">
        <v>71</v>
      </c>
      <c r="E14" t="str">
        <f>VLOOKUP(A14,HOP!A:L,12,0)</f>
        <v>71.00</v>
      </c>
      <c r="F14" t="str">
        <f>VLOOKUP(A14,HOP!A:C,3,0)</f>
        <v>2440217</v>
      </c>
      <c r="G14">
        <f t="shared" si="0"/>
        <v>0</v>
      </c>
      <c r="H14" t="str">
        <f t="shared" si="1"/>
        <v>，2440217</v>
      </c>
      <c r="I14" t="str">
        <f>VLOOKUP(A14,HOP!A:U,21,0)</f>
        <v>直连</v>
      </c>
    </row>
    <row r="15" ht="14.25" customHeight="1" spans="1:9">
      <c r="A15" s="6" t="s">
        <v>169</v>
      </c>
      <c r="B15" s="7" t="s">
        <v>88</v>
      </c>
      <c r="C15" s="7" t="s">
        <v>78</v>
      </c>
      <c r="D15" s="3">
        <v>94</v>
      </c>
      <c r="E15" t="str">
        <f>VLOOKUP(A15,HOP!A:L,12,0)</f>
        <v>94.00</v>
      </c>
      <c r="F15" t="str">
        <f>VLOOKUP(A15,HOP!A:C,3,0)</f>
        <v>2439593</v>
      </c>
      <c r="G15">
        <f t="shared" si="0"/>
        <v>0</v>
      </c>
      <c r="H15" t="str">
        <f t="shared" si="1"/>
        <v>，2439593</v>
      </c>
      <c r="I15" t="str">
        <f>VLOOKUP(A15,HOP!A:U,21,0)</f>
        <v>直连</v>
      </c>
    </row>
    <row r="17" spans="4:4">
      <c r="D17" s="3">
        <f>SUM(D2:D16)</f>
        <v>2194</v>
      </c>
    </row>
    <row r="18" ht="14.25" spans="4:4">
      <c r="D18" s="8" t="s">
        <v>22</v>
      </c>
    </row>
    <row r="21" spans="1:1">
      <c r="A21" t="s">
        <v>188</v>
      </c>
    </row>
    <row r="22" spans="1:1">
      <c r="A22" s="5" t="s">
        <v>189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190</v>
      </c>
      <c r="B1" s="2" t="s">
        <v>191</v>
      </c>
      <c r="C1" s="2" t="s">
        <v>192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193</v>
      </c>
      <c r="I1" s="2" t="s">
        <v>194</v>
      </c>
      <c r="J1" s="2" t="s">
        <v>195</v>
      </c>
      <c r="K1" s="2" t="s">
        <v>196</v>
      </c>
      <c r="L1" s="2" t="s">
        <v>197</v>
      </c>
      <c r="M1" s="2" t="s">
        <v>198</v>
      </c>
      <c r="N1" s="2" t="s">
        <v>199</v>
      </c>
      <c r="O1" s="2" t="s">
        <v>200</v>
      </c>
      <c r="P1" s="2" t="s">
        <v>201</v>
      </c>
      <c r="Q1" s="2" t="s">
        <v>202</v>
      </c>
      <c r="R1" s="2" t="s">
        <v>203</v>
      </c>
      <c r="S1" s="2" t="s">
        <v>204</v>
      </c>
      <c r="T1" s="2" t="s">
        <v>205</v>
      </c>
      <c r="U1" s="2" t="s">
        <v>206</v>
      </c>
    </row>
    <row r="2" s="1" customFormat="1" spans="1:21">
      <c r="A2" s="1" t="s">
        <v>116</v>
      </c>
      <c r="B2" s="1" t="s">
        <v>88</v>
      </c>
      <c r="C2" s="1" t="s">
        <v>207</v>
      </c>
      <c r="D2" s="1" t="s">
        <v>118</v>
      </c>
      <c r="E2" s="1" t="s">
        <v>119</v>
      </c>
      <c r="F2" s="1" t="s">
        <v>88</v>
      </c>
      <c r="G2" s="1" t="s">
        <v>78</v>
      </c>
      <c r="H2" s="1" t="s">
        <v>208</v>
      </c>
      <c r="I2" s="1" t="s">
        <v>209</v>
      </c>
      <c r="J2" s="1" t="s">
        <v>210</v>
      </c>
      <c r="K2" s="1" t="s">
        <v>209</v>
      </c>
      <c r="L2" s="1" t="s">
        <v>209</v>
      </c>
      <c r="M2" s="1" t="s">
        <v>211</v>
      </c>
      <c r="N2" s="1" t="s">
        <v>211</v>
      </c>
      <c r="O2" s="1" t="s">
        <v>212</v>
      </c>
      <c r="P2" s="1" t="s">
        <v>213</v>
      </c>
      <c r="Q2" s="1" t="s">
        <v>214</v>
      </c>
      <c r="R2" s="1" t="s">
        <v>215</v>
      </c>
      <c r="S2" s="1" t="s">
        <v>71</v>
      </c>
      <c r="T2" s="1" t="s">
        <v>216</v>
      </c>
      <c r="U2" s="1" t="s">
        <v>217</v>
      </c>
    </row>
    <row r="3" s="1" customFormat="1" spans="1:21">
      <c r="A3" s="1" t="s">
        <v>93</v>
      </c>
      <c r="B3" s="1" t="s">
        <v>88</v>
      </c>
      <c r="C3" s="1" t="s">
        <v>218</v>
      </c>
      <c r="D3" s="1" t="s">
        <v>219</v>
      </c>
      <c r="E3" s="1" t="s">
        <v>96</v>
      </c>
      <c r="F3" s="1" t="s">
        <v>88</v>
      </c>
      <c r="G3" s="1" t="s">
        <v>78</v>
      </c>
      <c r="H3" s="1" t="s">
        <v>208</v>
      </c>
      <c r="I3" s="1" t="s">
        <v>220</v>
      </c>
      <c r="J3" s="1" t="s">
        <v>210</v>
      </c>
      <c r="K3" s="1" t="s">
        <v>220</v>
      </c>
      <c r="L3" s="1" t="s">
        <v>220</v>
      </c>
      <c r="M3" s="1" t="s">
        <v>211</v>
      </c>
      <c r="N3" s="1" t="s">
        <v>211</v>
      </c>
      <c r="O3" s="1" t="s">
        <v>212</v>
      </c>
      <c r="P3" s="1" t="s">
        <v>213</v>
      </c>
      <c r="Q3" s="1" t="s">
        <v>214</v>
      </c>
      <c r="R3" s="1" t="s">
        <v>221</v>
      </c>
      <c r="S3" s="1" t="s">
        <v>71</v>
      </c>
      <c r="T3" s="1" t="s">
        <v>216</v>
      </c>
      <c r="U3" s="1" t="s">
        <v>217</v>
      </c>
    </row>
    <row r="4" s="1" customFormat="1" spans="1:21">
      <c r="A4" s="1" t="s">
        <v>161</v>
      </c>
      <c r="B4" s="1" t="s">
        <v>88</v>
      </c>
      <c r="C4" s="1" t="s">
        <v>222</v>
      </c>
      <c r="D4" s="1" t="s">
        <v>163</v>
      </c>
      <c r="E4" s="1" t="s">
        <v>164</v>
      </c>
      <c r="F4" s="1" t="s">
        <v>88</v>
      </c>
      <c r="G4" s="1" t="s">
        <v>78</v>
      </c>
      <c r="H4" s="1" t="s">
        <v>208</v>
      </c>
      <c r="I4" s="1" t="s">
        <v>223</v>
      </c>
      <c r="J4" s="1" t="s">
        <v>210</v>
      </c>
      <c r="K4" s="1" t="s">
        <v>223</v>
      </c>
      <c r="L4" s="1" t="s">
        <v>223</v>
      </c>
      <c r="M4" s="1" t="s">
        <v>211</v>
      </c>
      <c r="N4" s="1" t="s">
        <v>211</v>
      </c>
      <c r="O4" s="1" t="s">
        <v>212</v>
      </c>
      <c r="P4" s="1" t="s">
        <v>213</v>
      </c>
      <c r="Q4" s="1" t="s">
        <v>214</v>
      </c>
      <c r="R4" s="1" t="s">
        <v>224</v>
      </c>
      <c r="S4" s="1" t="s">
        <v>71</v>
      </c>
      <c r="T4" s="1" t="s">
        <v>216</v>
      </c>
      <c r="U4" s="1" t="s">
        <v>217</v>
      </c>
    </row>
    <row r="5" s="1" customFormat="1" spans="1:21">
      <c r="A5" s="1" t="s">
        <v>84</v>
      </c>
      <c r="B5" s="1" t="s">
        <v>88</v>
      </c>
      <c r="C5" s="1" t="s">
        <v>225</v>
      </c>
      <c r="D5" s="1" t="s">
        <v>86</v>
      </c>
      <c r="E5" s="1" t="s">
        <v>87</v>
      </c>
      <c r="F5" s="1" t="s">
        <v>88</v>
      </c>
      <c r="G5" s="1" t="s">
        <v>78</v>
      </c>
      <c r="H5" s="1" t="s">
        <v>208</v>
      </c>
      <c r="I5" s="1" t="s">
        <v>226</v>
      </c>
      <c r="J5" s="1" t="s">
        <v>210</v>
      </c>
      <c r="K5" s="1" t="s">
        <v>226</v>
      </c>
      <c r="L5" s="1" t="s">
        <v>226</v>
      </c>
      <c r="M5" s="1" t="s">
        <v>211</v>
      </c>
      <c r="N5" s="1" t="s">
        <v>211</v>
      </c>
      <c r="O5" s="1" t="s">
        <v>212</v>
      </c>
      <c r="P5" s="1" t="s">
        <v>213</v>
      </c>
      <c r="Q5" s="1" t="s">
        <v>214</v>
      </c>
      <c r="R5" s="1" t="s">
        <v>227</v>
      </c>
      <c r="S5" s="1" t="s">
        <v>71</v>
      </c>
      <c r="T5" s="1" t="s">
        <v>216</v>
      </c>
      <c r="U5" s="1" t="s">
        <v>217</v>
      </c>
    </row>
    <row r="6" s="1" customFormat="1" spans="1:21">
      <c r="A6" s="1" t="s">
        <v>123</v>
      </c>
      <c r="B6" s="1" t="s">
        <v>88</v>
      </c>
      <c r="C6" s="1" t="s">
        <v>228</v>
      </c>
      <c r="D6" s="1" t="s">
        <v>219</v>
      </c>
      <c r="E6" s="1" t="s">
        <v>124</v>
      </c>
      <c r="F6" s="1" t="s">
        <v>88</v>
      </c>
      <c r="G6" s="1" t="s">
        <v>78</v>
      </c>
      <c r="H6" s="1" t="s">
        <v>208</v>
      </c>
      <c r="I6" s="1" t="s">
        <v>229</v>
      </c>
      <c r="J6" s="1" t="s">
        <v>210</v>
      </c>
      <c r="K6" s="1" t="s">
        <v>229</v>
      </c>
      <c r="L6" s="1" t="s">
        <v>229</v>
      </c>
      <c r="M6" s="1" t="s">
        <v>211</v>
      </c>
      <c r="N6" s="1" t="s">
        <v>211</v>
      </c>
      <c r="O6" s="1" t="s">
        <v>212</v>
      </c>
      <c r="P6" s="1" t="s">
        <v>213</v>
      </c>
      <c r="Q6" s="1" t="s">
        <v>214</v>
      </c>
      <c r="R6" s="1" t="s">
        <v>230</v>
      </c>
      <c r="S6" s="1" t="s">
        <v>71</v>
      </c>
      <c r="T6" s="1" t="s">
        <v>216</v>
      </c>
      <c r="U6" s="1" t="s">
        <v>217</v>
      </c>
    </row>
    <row r="7" s="1" customFormat="1" spans="1:21">
      <c r="A7" s="1" t="s">
        <v>154</v>
      </c>
      <c r="B7" s="1" t="s">
        <v>88</v>
      </c>
      <c r="C7" s="1" t="s">
        <v>231</v>
      </c>
      <c r="D7" s="1" t="s">
        <v>156</v>
      </c>
      <c r="E7" s="1" t="s">
        <v>157</v>
      </c>
      <c r="F7" s="1" t="s">
        <v>88</v>
      </c>
      <c r="G7" s="1" t="s">
        <v>78</v>
      </c>
      <c r="H7" s="1" t="s">
        <v>208</v>
      </c>
      <c r="I7" s="1" t="s">
        <v>232</v>
      </c>
      <c r="J7" s="1" t="s">
        <v>210</v>
      </c>
      <c r="K7" s="1" t="s">
        <v>232</v>
      </c>
      <c r="L7" s="1" t="s">
        <v>232</v>
      </c>
      <c r="M7" s="1" t="s">
        <v>211</v>
      </c>
      <c r="N7" s="1" t="s">
        <v>211</v>
      </c>
      <c r="O7" s="1" t="s">
        <v>212</v>
      </c>
      <c r="P7" s="1" t="s">
        <v>213</v>
      </c>
      <c r="Q7" s="1" t="s">
        <v>214</v>
      </c>
      <c r="R7" s="1" t="s">
        <v>233</v>
      </c>
      <c r="S7" s="1" t="s">
        <v>71</v>
      </c>
      <c r="T7" s="1" t="s">
        <v>216</v>
      </c>
      <c r="U7" s="1" t="s">
        <v>217</v>
      </c>
    </row>
    <row r="8" s="1" customFormat="1" spans="1:21">
      <c r="A8" s="1" t="s">
        <v>100</v>
      </c>
      <c r="B8" s="1" t="s">
        <v>88</v>
      </c>
      <c r="C8" s="1" t="s">
        <v>234</v>
      </c>
      <c r="D8" s="1" t="s">
        <v>102</v>
      </c>
      <c r="E8" s="1" t="s">
        <v>103</v>
      </c>
      <c r="F8" s="1" t="s">
        <v>88</v>
      </c>
      <c r="G8" s="1" t="s">
        <v>78</v>
      </c>
      <c r="H8" s="1" t="s">
        <v>208</v>
      </c>
      <c r="I8" s="1" t="s">
        <v>235</v>
      </c>
      <c r="J8" s="1" t="s">
        <v>210</v>
      </c>
      <c r="K8" s="1" t="s">
        <v>235</v>
      </c>
      <c r="L8" s="1" t="s">
        <v>235</v>
      </c>
      <c r="M8" s="1" t="s">
        <v>211</v>
      </c>
      <c r="N8" s="1" t="s">
        <v>211</v>
      </c>
      <c r="O8" s="1" t="s">
        <v>212</v>
      </c>
      <c r="P8" s="1" t="s">
        <v>213</v>
      </c>
      <c r="Q8" s="1" t="s">
        <v>214</v>
      </c>
      <c r="R8" s="1" t="s">
        <v>236</v>
      </c>
      <c r="S8" s="1" t="s">
        <v>71</v>
      </c>
      <c r="T8" s="1" t="s">
        <v>216</v>
      </c>
      <c r="U8" s="1" t="s">
        <v>217</v>
      </c>
    </row>
    <row r="9" s="1" customFormat="1" spans="1:21">
      <c r="A9" s="1" t="s">
        <v>128</v>
      </c>
      <c r="B9" s="1" t="s">
        <v>88</v>
      </c>
      <c r="C9" s="1" t="s">
        <v>237</v>
      </c>
      <c r="D9" s="1" t="s">
        <v>238</v>
      </c>
      <c r="E9" s="1" t="s">
        <v>131</v>
      </c>
      <c r="F9" s="1" t="s">
        <v>88</v>
      </c>
      <c r="G9" s="1" t="s">
        <v>78</v>
      </c>
      <c r="H9" s="1" t="s">
        <v>208</v>
      </c>
      <c r="I9" s="1" t="s">
        <v>239</v>
      </c>
      <c r="J9" s="1" t="s">
        <v>210</v>
      </c>
      <c r="K9" s="1" t="s">
        <v>239</v>
      </c>
      <c r="L9" s="1" t="s">
        <v>239</v>
      </c>
      <c r="M9" s="1" t="s">
        <v>211</v>
      </c>
      <c r="N9" s="1" t="s">
        <v>211</v>
      </c>
      <c r="O9" s="1" t="s">
        <v>212</v>
      </c>
      <c r="P9" s="1" t="s">
        <v>213</v>
      </c>
      <c r="Q9" s="1" t="s">
        <v>214</v>
      </c>
      <c r="R9" s="1" t="s">
        <v>240</v>
      </c>
      <c r="S9" s="1" t="s">
        <v>71</v>
      </c>
      <c r="T9" s="1" t="s">
        <v>216</v>
      </c>
      <c r="U9" s="1" t="s">
        <v>217</v>
      </c>
    </row>
    <row r="10" s="1" customFormat="1" spans="1:21">
      <c r="A10" s="1" t="s">
        <v>146</v>
      </c>
      <c r="B10" s="1" t="s">
        <v>88</v>
      </c>
      <c r="C10" s="1" t="s">
        <v>241</v>
      </c>
      <c r="D10" s="1" t="s">
        <v>148</v>
      </c>
      <c r="E10" s="1" t="s">
        <v>149</v>
      </c>
      <c r="F10" s="1" t="s">
        <v>88</v>
      </c>
      <c r="G10" s="1" t="s">
        <v>78</v>
      </c>
      <c r="H10" s="1" t="s">
        <v>208</v>
      </c>
      <c r="I10" s="1" t="s">
        <v>242</v>
      </c>
      <c r="J10" s="1" t="s">
        <v>210</v>
      </c>
      <c r="K10" s="1" t="s">
        <v>242</v>
      </c>
      <c r="L10" s="1" t="s">
        <v>242</v>
      </c>
      <c r="M10" s="1" t="s">
        <v>211</v>
      </c>
      <c r="N10" s="1" t="s">
        <v>211</v>
      </c>
      <c r="O10" s="1" t="s">
        <v>212</v>
      </c>
      <c r="P10" s="1" t="s">
        <v>213</v>
      </c>
      <c r="Q10" s="1" t="s">
        <v>214</v>
      </c>
      <c r="R10" s="1" t="s">
        <v>243</v>
      </c>
      <c r="S10" s="1" t="s">
        <v>71</v>
      </c>
      <c r="T10" s="1" t="s">
        <v>216</v>
      </c>
      <c r="U10" s="1" t="s">
        <v>217</v>
      </c>
    </row>
    <row r="11" s="1" customFormat="1" spans="1:21">
      <c r="A11" s="1" t="s">
        <v>169</v>
      </c>
      <c r="B11" s="1" t="s">
        <v>88</v>
      </c>
      <c r="C11" s="1" t="s">
        <v>244</v>
      </c>
      <c r="D11" s="1" t="s">
        <v>171</v>
      </c>
      <c r="E11" s="1" t="s">
        <v>172</v>
      </c>
      <c r="F11" s="1" t="s">
        <v>88</v>
      </c>
      <c r="G11" s="1" t="s">
        <v>78</v>
      </c>
      <c r="H11" s="1" t="s">
        <v>208</v>
      </c>
      <c r="I11" s="1" t="s">
        <v>245</v>
      </c>
      <c r="J11" s="1" t="s">
        <v>210</v>
      </c>
      <c r="K11" s="1" t="s">
        <v>245</v>
      </c>
      <c r="L11" s="1" t="s">
        <v>245</v>
      </c>
      <c r="M11" s="1" t="s">
        <v>211</v>
      </c>
      <c r="N11" s="1" t="s">
        <v>211</v>
      </c>
      <c r="O11" s="1" t="s">
        <v>212</v>
      </c>
      <c r="P11" s="1" t="s">
        <v>213</v>
      </c>
      <c r="Q11" s="1" t="s">
        <v>214</v>
      </c>
      <c r="R11" s="1" t="s">
        <v>246</v>
      </c>
      <c r="S11" s="1" t="s">
        <v>71</v>
      </c>
      <c r="T11" s="1" t="s">
        <v>216</v>
      </c>
      <c r="U11" s="1" t="s">
        <v>217</v>
      </c>
    </row>
    <row r="12" s="1" customFormat="1" spans="1:21">
      <c r="A12" s="1" t="s">
        <v>108</v>
      </c>
      <c r="B12" s="1" t="s">
        <v>88</v>
      </c>
      <c r="C12" s="1" t="s">
        <v>247</v>
      </c>
      <c r="D12" s="1" t="s">
        <v>248</v>
      </c>
      <c r="E12" s="1" t="s">
        <v>111</v>
      </c>
      <c r="F12" s="1" t="s">
        <v>88</v>
      </c>
      <c r="G12" s="1" t="s">
        <v>78</v>
      </c>
      <c r="H12" s="1" t="s">
        <v>208</v>
      </c>
      <c r="I12" s="1" t="s">
        <v>249</v>
      </c>
      <c r="J12" s="1" t="s">
        <v>210</v>
      </c>
      <c r="K12" s="1" t="s">
        <v>249</v>
      </c>
      <c r="L12" s="1" t="s">
        <v>249</v>
      </c>
      <c r="M12" s="1" t="s">
        <v>211</v>
      </c>
      <c r="N12" s="1" t="s">
        <v>211</v>
      </c>
      <c r="O12" s="1" t="s">
        <v>212</v>
      </c>
      <c r="P12" s="1" t="s">
        <v>213</v>
      </c>
      <c r="Q12" s="1" t="s">
        <v>214</v>
      </c>
      <c r="R12" s="1" t="s">
        <v>250</v>
      </c>
      <c r="S12" s="1" t="s">
        <v>71</v>
      </c>
      <c r="T12" s="1" t="s">
        <v>216</v>
      </c>
      <c r="U12" s="1" t="s">
        <v>217</v>
      </c>
    </row>
    <row r="13" s="1" customFormat="1" spans="1:21">
      <c r="A13" s="1" t="s">
        <v>136</v>
      </c>
      <c r="B13" s="1" t="s">
        <v>88</v>
      </c>
      <c r="C13" s="1" t="s">
        <v>251</v>
      </c>
      <c r="D13" s="1" t="s">
        <v>138</v>
      </c>
      <c r="E13" s="1" t="s">
        <v>139</v>
      </c>
      <c r="F13" s="1" t="s">
        <v>88</v>
      </c>
      <c r="G13" s="1" t="s">
        <v>78</v>
      </c>
      <c r="H13" s="1" t="s">
        <v>208</v>
      </c>
      <c r="I13" s="1" t="s">
        <v>252</v>
      </c>
      <c r="J13" s="1" t="s">
        <v>210</v>
      </c>
      <c r="K13" s="1" t="s">
        <v>252</v>
      </c>
      <c r="L13" s="1" t="s">
        <v>252</v>
      </c>
      <c r="M13" s="1" t="s">
        <v>211</v>
      </c>
      <c r="N13" s="1" t="s">
        <v>211</v>
      </c>
      <c r="O13" s="1" t="s">
        <v>212</v>
      </c>
      <c r="P13" s="1" t="s">
        <v>213</v>
      </c>
      <c r="Q13" s="1" t="s">
        <v>214</v>
      </c>
      <c r="R13" s="1" t="s">
        <v>253</v>
      </c>
      <c r="S13" s="1" t="s">
        <v>71</v>
      </c>
      <c r="T13" s="1" t="s">
        <v>216</v>
      </c>
      <c r="U13" s="1" t="s">
        <v>217</v>
      </c>
    </row>
    <row r="14" s="1" customFormat="1" spans="1:21">
      <c r="A14" s="1" t="s">
        <v>69</v>
      </c>
      <c r="B14" s="1" t="s">
        <v>77</v>
      </c>
      <c r="C14" s="1" t="s">
        <v>254</v>
      </c>
      <c r="D14" s="1" t="s">
        <v>74</v>
      </c>
      <c r="E14" s="1" t="s">
        <v>76</v>
      </c>
      <c r="F14" s="1" t="s">
        <v>77</v>
      </c>
      <c r="G14" s="1" t="s">
        <v>78</v>
      </c>
      <c r="H14" s="1" t="s">
        <v>208</v>
      </c>
      <c r="I14" s="1" t="s">
        <v>255</v>
      </c>
      <c r="J14" s="1" t="s">
        <v>210</v>
      </c>
      <c r="K14" s="1" t="s">
        <v>255</v>
      </c>
      <c r="L14" s="1" t="s">
        <v>255</v>
      </c>
      <c r="M14" s="1" t="s">
        <v>211</v>
      </c>
      <c r="N14" s="1" t="s">
        <v>211</v>
      </c>
      <c r="O14" s="1" t="s">
        <v>212</v>
      </c>
      <c r="P14" s="1" t="s">
        <v>213</v>
      </c>
      <c r="Q14" s="1" t="s">
        <v>214</v>
      </c>
      <c r="R14" s="1" t="s">
        <v>256</v>
      </c>
      <c r="S14" s="1" t="s">
        <v>71</v>
      </c>
      <c r="T14" s="1" t="s">
        <v>216</v>
      </c>
      <c r="U14" s="1" t="s">
        <v>217</v>
      </c>
    </row>
    <row r="15" s="1" customFormat="1" spans="1:21">
      <c r="A15" s="1" t="s">
        <v>143</v>
      </c>
      <c r="B15" s="1" t="s">
        <v>145</v>
      </c>
      <c r="C15" s="1" t="s">
        <v>257</v>
      </c>
      <c r="D15" s="1" t="s">
        <v>74</v>
      </c>
      <c r="E15" s="1" t="s">
        <v>144</v>
      </c>
      <c r="F15" s="1" t="s">
        <v>77</v>
      </c>
      <c r="G15" s="1" t="s">
        <v>78</v>
      </c>
      <c r="H15" s="1" t="s">
        <v>208</v>
      </c>
      <c r="I15" s="1" t="s">
        <v>255</v>
      </c>
      <c r="J15" s="1" t="s">
        <v>210</v>
      </c>
      <c r="K15" s="1" t="s">
        <v>255</v>
      </c>
      <c r="L15" s="1" t="s">
        <v>255</v>
      </c>
      <c r="M15" s="1" t="s">
        <v>211</v>
      </c>
      <c r="N15" s="1" t="s">
        <v>211</v>
      </c>
      <c r="O15" s="1" t="s">
        <v>212</v>
      </c>
      <c r="P15" s="1" t="s">
        <v>213</v>
      </c>
      <c r="Q15" s="1" t="s">
        <v>214</v>
      </c>
      <c r="R15" s="1" t="s">
        <v>258</v>
      </c>
      <c r="S15" s="1" t="s">
        <v>71</v>
      </c>
      <c r="T15" s="1" t="s">
        <v>216</v>
      </c>
      <c r="U15" s="1" t="s">
        <v>217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2022-03-02T03:10:56Z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106E87BE94D842B49F8445EB59B42859</vt:lpwstr>
  </property>
</Properties>
</file>