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44525"/>
</workbook>
</file>

<file path=xl/sharedStrings.xml><?xml version="1.0" encoding="utf-8"?>
<sst xmlns="http://schemas.openxmlformats.org/spreadsheetml/2006/main" count="317" uniqueCount="134">
  <si>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</si>
  <si>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</si>
  <si>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</si>
  <si>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</si>
  <si>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</si>
  <si>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</si>
  <si>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</si>
  <si>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</si>
  <si>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</si>
  <si>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</si>
  <si>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</si>
  <si>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</si>
  <si>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</si>
  <si>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</si>
  <si>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</si>
  <si>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</si>
  <si>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</si>
  <si>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</si>
  <si>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</si>
  <si>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</si>
  <si>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</si>
  <si>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</si>
  <si>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</si>
  <si>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</si>
  <si>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</si>
  <si>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17354898546	</t>
  </si>
  <si>
    <t>Ctrip</t>
  </si>
  <si>
    <t>正常</t>
  </si>
  <si>
    <t>[梅州]梅州麓湖山酒店(67856423)</t>
  </si>
  <si>
    <t>标准双床房&lt;双床&gt;&lt;双人入住&gt;&lt;升级特惠&gt;&lt;双早&gt;&lt;新高价值日历房套餐&gt;&lt;新酒店礼盒&gt;</t>
  </si>
  <si>
    <t>CNY</t>
  </si>
  <si>
    <t>王纪平</t>
  </si>
  <si>
    <t>CA363220303CNY</t>
  </si>
  <si>
    <t>未提现</t>
  </si>
  <si>
    <t>携程开票</t>
  </si>
  <si>
    <t xml:space="preserve">	</t>
  </si>
  <si>
    <t xml:space="preserve">777378	</t>
  </si>
  <si>
    <t xml:space="preserve">17361824801	</t>
  </si>
  <si>
    <t>[汕头]麗枫酒店(汕头海滨路观海长廊店)(68299987)</t>
  </si>
  <si>
    <t>标准单人房&lt;双人入住&gt;&lt;内宾&gt;&lt;预付&gt;&lt;无早&gt;</t>
  </si>
  <si>
    <t>洪剑波</t>
  </si>
  <si>
    <t xml:space="preserve">2419335	</t>
  </si>
  <si>
    <t xml:space="preserve">17361937338	</t>
  </si>
  <si>
    <t>[连山]连山江景酒店(83922563)</t>
  </si>
  <si>
    <t>大床房&lt;双早&gt;</t>
  </si>
  <si>
    <t>李志强</t>
  </si>
  <si>
    <t xml:space="preserve">2419349	</t>
  </si>
  <si>
    <t xml:space="preserve">acknowledge	</t>
  </si>
  <si>
    <t xml:space="preserve">17362394849	</t>
  </si>
  <si>
    <t>黄克勇</t>
  </si>
  <si>
    <t xml:space="preserve">17362716918	</t>
  </si>
  <si>
    <t>[梅州]梅州客天下艺术家园酒店(83268462)</t>
  </si>
  <si>
    <t>林风眠艺术主题双床房&lt;双床&gt;&lt;超值特惠&gt;&lt;双人入住&gt;&lt;日历房套餐高价值&gt;&lt;双早&gt;&lt;新酒店礼盒&gt;</t>
  </si>
  <si>
    <t>陈泽平</t>
  </si>
  <si>
    <t xml:space="preserve">2419440	</t>
  </si>
  <si>
    <t>取消</t>
  </si>
  <si>
    <t xml:space="preserve">17363458980	</t>
  </si>
  <si>
    <t>王焕城</t>
  </si>
  <si>
    <t xml:space="preserve">2419504	</t>
  </si>
  <si>
    <t xml:space="preserve">17363822038	</t>
  </si>
  <si>
    <t>[广州]广州珠江新城希尔顿欢朋酒店(10145517)</t>
  </si>
  <si>
    <t>高级大床房&lt;双人入住&gt;&lt;内宾&gt;&lt;预付&gt;&lt;无早&gt;</t>
  </si>
  <si>
    <t>肖秀平</t>
  </si>
  <si>
    <t xml:space="preserve">2419534	</t>
  </si>
  <si>
    <t xml:space="preserve">17367412209	</t>
  </si>
  <si>
    <t>[东至]格林豪泰酒店(东至丽山秀水店)(83135954)</t>
  </si>
  <si>
    <t>1.8m商务大床房&lt;双人入住&gt;&lt;无早&gt;</t>
  </si>
  <si>
    <t>王晓东</t>
  </si>
  <si>
    <t xml:space="preserve">2419633	</t>
  </si>
  <si>
    <t xml:space="preserve">17367991075	</t>
  </si>
  <si>
    <t>豪华大床房&lt;双人入住&gt;&lt;内宾&gt;&lt;预付&gt;&lt;无早&gt;</t>
  </si>
  <si>
    <t>杨生鹏</t>
  </si>
  <si>
    <t>，</t>
  </si>
  <si>
    <t>202202141148560020</t>
  </si>
  <si>
    <t>A220303094558481</t>
  </si>
  <si>
    <t>A220303094645481</t>
  </si>
  <si>
    <t>房集：i220303093003 255元</t>
  </si>
  <si>
    <t>CNY / HKD 当前参考汇率: 1.235794152</t>
  </si>
  <si>
    <t>总计： 2033.25 CNY/
2512.68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</si>
  <si>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</si>
  <si>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</si>
  <si>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</si>
  <si>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</si>
  <si>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</si>
  <si>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</si>
  <si>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</si>
  <si>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</si>
  <si>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</si>
  <si>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</si>
  <si>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</si>
  <si>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</si>
  <si>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</si>
  <si>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</si>
  <si>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</si>
  <si>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</si>
  <si>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</si>
  <si>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</si>
  <si>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2022-02-15</t>
  </si>
  <si>
    <t>2419661</t>
  </si>
  <si>
    <t>麗枫酒店(汕头海滨路观海长廊店)</t>
  </si>
  <si>
    <t>2022-02-16</t>
  </si>
  <si>
    <t>退房日周结</t>
  </si>
  <si>
    <t>225.48</t>
  </si>
  <si>
    <t>RMB</t>
  </si>
  <si>
    <t>0</t>
  </si>
  <si>
    <t>0.00</t>
  </si>
  <si>
    <t>携程国内直连(DD)</t>
  </si>
  <si>
    <t>01.011249</t>
  </si>
  <si>
    <t>2022-02-15 22:15:20</t>
  </si>
  <si>
    <t>否</t>
  </si>
  <si>
    <t>汇智国际旅游发展有限公司</t>
  </si>
  <si>
    <t>直连</t>
  </si>
  <si>
    <t>2419633</t>
  </si>
  <si>
    <t>格林豪泰酒店(东至丽山秀水店)</t>
  </si>
  <si>
    <t>140.00</t>
  </si>
  <si>
    <t>2022-02-15 20:34:08</t>
  </si>
  <si>
    <t>直采</t>
  </si>
  <si>
    <t>2419534</t>
  </si>
  <si>
    <t>广州珠江新城希尔顿欢朋酒店</t>
  </si>
  <si>
    <t>550.45</t>
  </si>
  <si>
    <t>2022-02-15 15:00:53</t>
  </si>
  <si>
    <t>2419504</t>
  </si>
  <si>
    <t>213.11</t>
  </si>
  <si>
    <t>2022-02-15 13:28:19</t>
  </si>
  <si>
    <t>2419398</t>
  </si>
  <si>
    <t>连山江景酒店</t>
  </si>
  <si>
    <t>213.00</t>
  </si>
  <si>
    <t>2022-02-15 08:09:41</t>
  </si>
  <si>
    <t>2022-02-14</t>
  </si>
  <si>
    <t>2419349</t>
  </si>
  <si>
    <t>2022-02-15 00:01:39</t>
  </si>
  <si>
    <t>2419335</t>
  </si>
  <si>
    <t>223.21</t>
  </si>
  <si>
    <t>2022-02-14 23:18:37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</si>
</sst>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1" borderId="4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19" fillId="14" borderId="1" applyNumberFormat="0" applyAlignment="0" applyProtection="0">
      <alignment vertical="center"/>
    </xf>
    <xf numFmtId="0" fontId="13" fillId="10" borderId="3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44607</v>
      </c>
      <c r="G2" s="6">
        <v>44608</v>
      </c>
      <c r="H2" s="4">
        <v>1</v>
      </c>
      <c r="I2" s="4">
        <v>1</v>
      </c>
      <c r="J2" s="4">
        <v>1</v>
      </c>
      <c r="K2" s="4" t="s">
        <v>30</v>
      </c>
      <c r="L2" s="4">
        <v>255</v>
      </c>
      <c r="M2" s="4">
        <v>255</v>
      </c>
      <c r="N2" s="4" t="s">
        <v>31</v>
      </c>
      <c r="O2" s="4" t="s">
        <v>32</v>
      </c>
      <c r="P2" s="4" t="s">
        <v>33</v>
      </c>
      <c r="Q2" s="4">
        <v>0</v>
      </c>
      <c r="R2" s="7">
        <v>44606</v>
      </c>
      <c r="S2" s="6">
        <v>44623</v>
      </c>
      <c r="T2" s="4" t="s">
        <v>34</v>
      </c>
      <c r="U2" s="4">
        <v>255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44607</v>
      </c>
      <c r="G3" s="6">
        <v>44608</v>
      </c>
      <c r="H3" s="4">
        <v>1</v>
      </c>
      <c r="I3" s="4">
        <v>1</v>
      </c>
      <c r="J3" s="4">
        <v>1</v>
      </c>
      <c r="K3" s="4" t="s">
        <v>30</v>
      </c>
      <c r="L3" s="4">
        <v>223.21</v>
      </c>
      <c r="M3" s="4">
        <v>223.21</v>
      </c>
      <c r="N3" s="4" t="s">
        <v>40</v>
      </c>
      <c r="O3" s="4" t="s">
        <v>32</v>
      </c>
      <c r="P3" s="4" t="s">
        <v>33</v>
      </c>
      <c r="Q3" s="4">
        <v>0</v>
      </c>
      <c r="R3" s="7">
        <v>44606</v>
      </c>
      <c r="S3" s="6">
        <v>44623</v>
      </c>
      <c r="T3" s="4" t="s">
        <v>34</v>
      </c>
      <c r="U3" s="4">
        <v>223.21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44607</v>
      </c>
      <c r="G4" s="6">
        <v>44608</v>
      </c>
      <c r="H4" s="4">
        <v>1</v>
      </c>
      <c r="I4" s="4">
        <v>1</v>
      </c>
      <c r="J4" s="4">
        <v>1</v>
      </c>
      <c r="K4" s="4" t="s">
        <v>30</v>
      </c>
      <c r="L4" s="4">
        <v>213</v>
      </c>
      <c r="M4" s="4">
        <v>213</v>
      </c>
      <c r="N4" s="4" t="s">
        <v>45</v>
      </c>
      <c r="O4" s="4" t="s">
        <v>32</v>
      </c>
      <c r="P4" s="4" t="s">
        <v>33</v>
      </c>
      <c r="Q4" s="4">
        <v>0</v>
      </c>
      <c r="R4" s="7">
        <v>44606</v>
      </c>
      <c r="S4" s="6">
        <v>44623</v>
      </c>
      <c r="T4" s="4" t="s">
        <v>34</v>
      </c>
      <c r="U4" s="4">
        <v>213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44607</v>
      </c>
      <c r="G5" s="6">
        <v>44608</v>
      </c>
      <c r="H5" s="4">
        <v>1</v>
      </c>
      <c r="I5" s="4">
        <v>1</v>
      </c>
      <c r="J5" s="4">
        <v>1</v>
      </c>
      <c r="K5" s="4" t="s">
        <v>30</v>
      </c>
      <c r="L5" s="4">
        <v>213</v>
      </c>
      <c r="M5" s="4">
        <v>213</v>
      </c>
      <c r="N5" s="4" t="s">
        <v>49</v>
      </c>
      <c r="O5" s="4" t="s">
        <v>32</v>
      </c>
      <c r="P5" s="4" t="s">
        <v>33</v>
      </c>
      <c r="Q5" s="4">
        <v>0</v>
      </c>
      <c r="R5" s="7">
        <v>44607</v>
      </c>
      <c r="S5" s="6">
        <v>44623</v>
      </c>
      <c r="T5" s="4" t="s">
        <v>34</v>
      </c>
      <c r="U5" s="4">
        <v>213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44607</v>
      </c>
      <c r="G6" s="6">
        <v>44608</v>
      </c>
      <c r="H6" s="4">
        <v>1</v>
      </c>
      <c r="I6" s="4">
        <v>1</v>
      </c>
      <c r="J6" s="4">
        <v>1</v>
      </c>
      <c r="K6" s="4" t="s">
        <v>30</v>
      </c>
      <c r="L6" s="4">
        <v>348.22</v>
      </c>
      <c r="M6" s="4">
        <v>348.22</v>
      </c>
      <c r="N6" s="4" t="s">
        <v>53</v>
      </c>
      <c r="O6" s="4" t="s">
        <v>32</v>
      </c>
      <c r="P6" s="4" t="s">
        <v>33</v>
      </c>
      <c r="Q6" s="4">
        <v>0</v>
      </c>
      <c r="R6" s="7">
        <v>44607</v>
      </c>
      <c r="S6" s="6">
        <v>44623</v>
      </c>
      <c r="T6" s="4" t="s">
        <v>34</v>
      </c>
      <c r="U6" s="4">
        <v>348.22</v>
      </c>
      <c r="V6" s="4">
        <v>0</v>
      </c>
      <c r="W6" s="4">
        <v>0</v>
      </c>
      <c r="X6" s="4" t="s">
        <v>54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55</v>
      </c>
      <c r="D7" s="4" t="s">
        <v>51</v>
      </c>
      <c r="E7" s="4" t="s">
        <v>52</v>
      </c>
      <c r="F7" s="6">
        <v>44607</v>
      </c>
      <c r="G7" s="6">
        <v>44608</v>
      </c>
      <c r="H7" s="4">
        <v>1</v>
      </c>
      <c r="I7" s="4">
        <v>1</v>
      </c>
      <c r="J7" s="4">
        <v>1</v>
      </c>
      <c r="K7" s="4" t="s">
        <v>30</v>
      </c>
      <c r="L7" s="4">
        <v>-348.22</v>
      </c>
      <c r="M7" s="4">
        <v>-348.22</v>
      </c>
      <c r="N7" s="4" t="s">
        <v>53</v>
      </c>
      <c r="O7" s="4" t="s">
        <v>32</v>
      </c>
      <c r="P7" s="4" t="s">
        <v>33</v>
      </c>
      <c r="Q7" s="4">
        <v>0</v>
      </c>
      <c r="R7" s="7">
        <v>44607</v>
      </c>
      <c r="S7" s="6">
        <v>44623</v>
      </c>
      <c r="T7" s="4" t="s">
        <v>34</v>
      </c>
      <c r="U7" s="4">
        <v>-348.22</v>
      </c>
      <c r="V7" s="4">
        <v>0</v>
      </c>
      <c r="W7" s="4">
        <v>0</v>
      </c>
      <c r="X7" s="4" t="s">
        <v>54</v>
      </c>
      <c r="Y7" s="4" t="s">
        <v>35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38</v>
      </c>
      <c r="E8" s="4" t="s">
        <v>39</v>
      </c>
      <c r="F8" s="6">
        <v>44607</v>
      </c>
      <c r="G8" s="6">
        <v>44608</v>
      </c>
      <c r="H8" s="4">
        <v>1</v>
      </c>
      <c r="I8" s="4">
        <v>1</v>
      </c>
      <c r="J8" s="4">
        <v>1</v>
      </c>
      <c r="K8" s="4" t="s">
        <v>30</v>
      </c>
      <c r="L8" s="4">
        <v>213.11</v>
      </c>
      <c r="M8" s="4">
        <v>213.11</v>
      </c>
      <c r="N8" s="4" t="s">
        <v>57</v>
      </c>
      <c r="O8" s="4" t="s">
        <v>32</v>
      </c>
      <c r="P8" s="4" t="s">
        <v>33</v>
      </c>
      <c r="Q8" s="4">
        <v>0</v>
      </c>
      <c r="R8" s="7">
        <v>44607</v>
      </c>
      <c r="S8" s="6">
        <v>44623</v>
      </c>
      <c r="T8" s="4" t="s">
        <v>34</v>
      </c>
      <c r="U8" s="4">
        <v>213.11</v>
      </c>
      <c r="V8" s="4">
        <v>0</v>
      </c>
      <c r="W8" s="4">
        <v>0</v>
      </c>
      <c r="X8" s="4" t="s">
        <v>58</v>
      </c>
      <c r="Y8" s="4" t="s">
        <v>35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44607</v>
      </c>
      <c r="G9" s="6">
        <v>44608</v>
      </c>
      <c r="H9" s="4">
        <v>1</v>
      </c>
      <c r="I9" s="4">
        <v>1</v>
      </c>
      <c r="J9" s="4">
        <v>1</v>
      </c>
      <c r="K9" s="4" t="s">
        <v>30</v>
      </c>
      <c r="L9" s="4">
        <v>550.45</v>
      </c>
      <c r="M9" s="4">
        <v>550.45</v>
      </c>
      <c r="N9" s="4" t="s">
        <v>62</v>
      </c>
      <c r="O9" s="4" t="s">
        <v>32</v>
      </c>
      <c r="P9" s="4" t="s">
        <v>33</v>
      </c>
      <c r="Q9" s="4">
        <v>0</v>
      </c>
      <c r="R9" s="7">
        <v>44607</v>
      </c>
      <c r="S9" s="6">
        <v>44623</v>
      </c>
      <c r="T9" s="4" t="s">
        <v>34</v>
      </c>
      <c r="U9" s="4">
        <v>550.45</v>
      </c>
      <c r="V9" s="4">
        <v>0</v>
      </c>
      <c r="W9" s="4">
        <v>0</v>
      </c>
      <c r="X9" s="4" t="s">
        <v>63</v>
      </c>
      <c r="Y9" s="4" t="s">
        <v>35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44607</v>
      </c>
      <c r="G10" s="6">
        <v>44608</v>
      </c>
      <c r="H10" s="4">
        <v>1</v>
      </c>
      <c r="I10" s="4">
        <v>1</v>
      </c>
      <c r="J10" s="4">
        <v>1</v>
      </c>
      <c r="K10" s="4" t="s">
        <v>30</v>
      </c>
      <c r="L10" s="4">
        <v>140</v>
      </c>
      <c r="M10" s="4">
        <v>140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44607</v>
      </c>
      <c r="S10" s="6">
        <v>44623</v>
      </c>
      <c r="T10" s="4" t="s">
        <v>34</v>
      </c>
      <c r="U10" s="4">
        <v>140</v>
      </c>
      <c r="V10" s="4">
        <v>0</v>
      </c>
      <c r="W10" s="4">
        <v>0</v>
      </c>
      <c r="X10" s="4" t="s">
        <v>68</v>
      </c>
      <c r="Y10" s="4" t="s">
        <v>47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38</v>
      </c>
      <c r="E11" s="4" t="s">
        <v>70</v>
      </c>
      <c r="F11" s="6">
        <v>44607</v>
      </c>
      <c r="G11" s="6">
        <v>44608</v>
      </c>
      <c r="H11" s="4">
        <v>1</v>
      </c>
      <c r="I11" s="4">
        <v>1</v>
      </c>
      <c r="J11" s="4">
        <v>1</v>
      </c>
      <c r="K11" s="4" t="s">
        <v>30</v>
      </c>
      <c r="L11" s="4">
        <v>225.48</v>
      </c>
      <c r="M11" s="4">
        <v>225.48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44607</v>
      </c>
      <c r="S11" s="6">
        <v>44623</v>
      </c>
      <c r="T11" s="4" t="s">
        <v>34</v>
      </c>
      <c r="U11" s="4">
        <v>225.48</v>
      </c>
      <c r="V11" s="4">
        <v>0</v>
      </c>
      <c r="W11" s="4">
        <v>0</v>
      </c>
      <c r="X11" s="4" t="s">
        <v>35</v>
      </c>
      <c r="Y1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"/>
  <sheetViews>
    <sheetView tabSelected="1" workbookViewId="0">
      <selection activeCell="A16" sqref="A16:F21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72</v>
      </c>
    </row>
    <row r="2" s="4" customFormat="1" hidden="1" spans="1:10">
      <c r="A2" s="5">
        <v>17354898546</v>
      </c>
      <c r="B2" s="6">
        <v>44607</v>
      </c>
      <c r="C2" s="6">
        <v>44608</v>
      </c>
      <c r="D2" s="4">
        <v>255</v>
      </c>
      <c r="E2" s="4">
        <v>255</v>
      </c>
      <c r="F2" s="8" t="s">
        <v>73</v>
      </c>
      <c r="G2" s="4">
        <f>D2-E2</f>
        <v>0</v>
      </c>
      <c r="H2" s="4" t="str">
        <f>$H$1&amp;F2</f>
        <v>，202202141148560020</v>
      </c>
      <c r="I2" s="4" t="e">
        <f>VLOOKUP(A2,HOP!A:U,21,0)</f>
        <v>#N/A</v>
      </c>
      <c r="J2" s="4">
        <v>2.14</v>
      </c>
    </row>
    <row r="3" s="4" customFormat="1" spans="1:9">
      <c r="A3" s="5">
        <v>17361824801</v>
      </c>
      <c r="B3" s="6">
        <v>44607</v>
      </c>
      <c r="C3" s="6">
        <v>44608</v>
      </c>
      <c r="D3" s="4">
        <v>223.21</v>
      </c>
      <c r="E3" s="4" t="str">
        <f>VLOOKUP(A3,HOP!A:L,12,0)</f>
        <v>223.21</v>
      </c>
      <c r="F3" s="4" t="str">
        <f>VLOOKUP(A3,HOP!A:C,3,0)</f>
        <v>2419335</v>
      </c>
      <c r="G3" s="4">
        <f t="shared" ref="G3:G10" si="0">D3-E3</f>
        <v>0</v>
      </c>
      <c r="H3" s="4" t="str">
        <f t="shared" ref="H3:H10" si="1">$H$1&amp;F3</f>
        <v>，2419335</v>
      </c>
      <c r="I3" s="4" t="str">
        <f>VLOOKUP(A3,HOP!A:U,21,0)</f>
        <v>直连</v>
      </c>
    </row>
    <row r="4" s="4" customFormat="1" spans="1:9">
      <c r="A4" s="5">
        <v>17361937338</v>
      </c>
      <c r="B4" s="6">
        <v>44607</v>
      </c>
      <c r="C4" s="6">
        <v>44608</v>
      </c>
      <c r="D4" s="4">
        <v>213</v>
      </c>
      <c r="E4" s="4" t="str">
        <f>VLOOKUP(A4,HOP!A:L,12,0)</f>
        <v>213.00</v>
      </c>
      <c r="F4" s="4" t="str">
        <f>VLOOKUP(A4,HOP!A:C,3,0)</f>
        <v>2419349</v>
      </c>
      <c r="G4" s="4">
        <f t="shared" si="0"/>
        <v>0</v>
      </c>
      <c r="H4" s="4" t="str">
        <f t="shared" si="1"/>
        <v>，2419349</v>
      </c>
      <c r="I4" s="4" t="str">
        <f>VLOOKUP(A4,HOP!A:U,21,0)</f>
        <v>直采</v>
      </c>
    </row>
    <row r="5" s="4" customFormat="1" spans="1:9">
      <c r="A5" s="5">
        <v>17362394849</v>
      </c>
      <c r="B5" s="6">
        <v>44607</v>
      </c>
      <c r="C5" s="6">
        <v>44608</v>
      </c>
      <c r="D5" s="4">
        <v>213</v>
      </c>
      <c r="E5" s="4" t="str">
        <f>VLOOKUP(A5,HOP!A:L,12,0)</f>
        <v>213.00</v>
      </c>
      <c r="F5" s="4" t="str">
        <f>VLOOKUP(A5,HOP!A:C,3,0)</f>
        <v>2419398</v>
      </c>
      <c r="G5" s="4">
        <f t="shared" si="0"/>
        <v>0</v>
      </c>
      <c r="H5" s="4" t="str">
        <f t="shared" si="1"/>
        <v>，2419398</v>
      </c>
      <c r="I5" s="4" t="str">
        <f>VLOOKUP(A5,HOP!A:U,21,0)</f>
        <v>直采</v>
      </c>
    </row>
    <row r="6" s="4" customFormat="1" hidden="1" spans="1:9">
      <c r="A6" s="5">
        <v>17362716918</v>
      </c>
      <c r="B6" s="6">
        <v>44607</v>
      </c>
      <c r="C6" s="6">
        <v>44608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17363458980</v>
      </c>
      <c r="B7" s="6">
        <v>44607</v>
      </c>
      <c r="C7" s="6">
        <v>44608</v>
      </c>
      <c r="D7" s="4">
        <v>213.11</v>
      </c>
      <c r="E7" s="4" t="str">
        <f>VLOOKUP(A7,HOP!A:L,12,0)</f>
        <v>213.11</v>
      </c>
      <c r="F7" s="4" t="str">
        <f>VLOOKUP(A7,HOP!A:C,3,0)</f>
        <v>2419504</v>
      </c>
      <c r="G7" s="4">
        <f t="shared" si="0"/>
        <v>0</v>
      </c>
      <c r="H7" s="4" t="str">
        <f t="shared" si="1"/>
        <v>，2419504</v>
      </c>
      <c r="I7" s="4" t="str">
        <f>VLOOKUP(A7,HOP!A:U,21,0)</f>
        <v>直连</v>
      </c>
    </row>
    <row r="8" s="4" customFormat="1" spans="1:9">
      <c r="A8" s="5">
        <v>17363822038</v>
      </c>
      <c r="B8" s="6">
        <v>44607</v>
      </c>
      <c r="C8" s="6">
        <v>44608</v>
      </c>
      <c r="D8" s="4">
        <v>550.45</v>
      </c>
      <c r="E8" s="4" t="str">
        <f>VLOOKUP(A8,HOP!A:L,12,0)</f>
        <v>550.45</v>
      </c>
      <c r="F8" s="4" t="str">
        <f>VLOOKUP(A8,HOP!A:C,3,0)</f>
        <v>2419534</v>
      </c>
      <c r="G8" s="4">
        <f t="shared" si="0"/>
        <v>0</v>
      </c>
      <c r="H8" s="4" t="str">
        <f t="shared" si="1"/>
        <v>，2419534</v>
      </c>
      <c r="I8" s="4" t="str">
        <f>VLOOKUP(A8,HOP!A:U,21,0)</f>
        <v>直连</v>
      </c>
    </row>
    <row r="9" s="4" customFormat="1" spans="1:9">
      <c r="A9" s="5">
        <v>17367412209</v>
      </c>
      <c r="B9" s="6">
        <v>44607</v>
      </c>
      <c r="C9" s="6">
        <v>44608</v>
      </c>
      <c r="D9" s="4">
        <v>140</v>
      </c>
      <c r="E9" s="4" t="str">
        <f>VLOOKUP(A9,HOP!A:L,12,0)</f>
        <v>140.00</v>
      </c>
      <c r="F9" s="4" t="str">
        <f>VLOOKUP(A9,HOP!A:C,3,0)</f>
        <v>2419633</v>
      </c>
      <c r="G9" s="4">
        <f t="shared" si="0"/>
        <v>0</v>
      </c>
      <c r="H9" s="4" t="str">
        <f t="shared" si="1"/>
        <v>，2419633</v>
      </c>
      <c r="I9" s="4" t="str">
        <f>VLOOKUP(A9,HOP!A:U,21,0)</f>
        <v>直采</v>
      </c>
    </row>
    <row r="10" s="4" customFormat="1" spans="1:9">
      <c r="A10" s="5">
        <v>17367991075</v>
      </c>
      <c r="B10" s="6">
        <v>44607</v>
      </c>
      <c r="C10" s="6">
        <v>44608</v>
      </c>
      <c r="D10" s="4">
        <v>225.48</v>
      </c>
      <c r="E10" s="4" t="str">
        <f>VLOOKUP(A10,HOP!A:L,12,0)</f>
        <v>225.48</v>
      </c>
      <c r="F10" s="4" t="str">
        <f>VLOOKUP(A10,HOP!A:C,3,0)</f>
        <v>2419661</v>
      </c>
      <c r="G10" s="4">
        <f t="shared" si="0"/>
        <v>0</v>
      </c>
      <c r="H10" s="4" t="str">
        <f t="shared" si="1"/>
        <v>，2419661</v>
      </c>
      <c r="I10" s="4" t="str">
        <f>VLOOKUP(A10,HOP!A:U,21,0)</f>
        <v>直连</v>
      </c>
    </row>
    <row r="12" spans="4:4">
      <c r="D12" s="4">
        <f>SUM(D2:D11)</f>
        <v>2033.25</v>
      </c>
    </row>
    <row r="16" spans="1:6">
      <c r="A16" s="4" t="s">
        <v>74</v>
      </c>
      <c r="E16" s="4">
        <v>566</v>
      </c>
      <c r="F16" s="4">
        <v>699.46</v>
      </c>
    </row>
    <row r="17" spans="1:6">
      <c r="A17" s="4" t="s">
        <v>75</v>
      </c>
      <c r="E17" s="4">
        <v>1212.25</v>
      </c>
      <c r="F17" s="4">
        <v>1498.09</v>
      </c>
    </row>
    <row r="18" spans="1:6">
      <c r="A18" s="4" t="s">
        <v>76</v>
      </c>
      <c r="E18" s="4">
        <v>255</v>
      </c>
      <c r="F18" s="4">
        <v>315.13</v>
      </c>
    </row>
    <row r="19" spans="1:6">
      <c r="A19" s="4" t="s">
        <v>77</v>
      </c>
      <c r="E19" s="4">
        <f>SUBTOTAL(9,E16:E18)</f>
        <v>2033.25</v>
      </c>
      <c r="F19" s="4">
        <f>SUBTOTAL(9,F16:F18)</f>
        <v>2512.68</v>
      </c>
    </row>
    <row r="20" spans="1:1">
      <c r="A20" s="4" t="s">
        <v>78</v>
      </c>
    </row>
  </sheetData>
  <autoFilter ref="A1:XFD20">
    <filterColumn colId="3">
      <filters blank="1">
        <filter val="140"/>
        <filter val="213.11"/>
        <filter val="223.21"/>
        <filter val="213"/>
        <filter val="255"/>
        <filter val="550.45"/>
        <filter val="2033.25"/>
        <filter val="225.48"/>
      </filters>
    </filterColumn>
    <filterColumn colId="8">
      <filters blank="1">
        <filter val="直采"/>
        <filter val="直连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1">
      <c r="A1" s="2" t="s">
        <v>79</v>
      </c>
      <c r="B1" s="2" t="s">
        <v>80</v>
      </c>
      <c r="C1" s="2" t="s">
        <v>81</v>
      </c>
      <c r="D1" s="2" t="s">
        <v>82</v>
      </c>
      <c r="E1" s="2" t="s">
        <v>13</v>
      </c>
      <c r="F1" s="2" t="s">
        <v>5</v>
      </c>
      <c r="G1" s="2" t="s">
        <v>6</v>
      </c>
      <c r="H1" s="2" t="s">
        <v>83</v>
      </c>
      <c r="I1" s="2" t="s">
        <v>84</v>
      </c>
      <c r="J1" s="2" t="s">
        <v>85</v>
      </c>
      <c r="K1" s="2" t="s">
        <v>86</v>
      </c>
      <c r="L1" s="2" t="s">
        <v>87</v>
      </c>
      <c r="M1" s="2" t="s">
        <v>88</v>
      </c>
      <c r="N1" s="2" t="s">
        <v>89</v>
      </c>
      <c r="O1" s="2" t="s">
        <v>90</v>
      </c>
      <c r="P1" s="2" t="s">
        <v>91</v>
      </c>
      <c r="Q1" s="2" t="s">
        <v>92</v>
      </c>
      <c r="R1" s="2" t="s">
        <v>93</v>
      </c>
      <c r="S1" s="2" t="s">
        <v>94</v>
      </c>
      <c r="T1" s="2" t="s">
        <v>95</v>
      </c>
      <c r="U1" s="2" t="s">
        <v>96</v>
      </c>
    </row>
    <row r="2" s="1" customFormat="1" spans="1:21">
      <c r="A2" s="3">
        <v>17367991075</v>
      </c>
      <c r="B2" s="1" t="s">
        <v>97</v>
      </c>
      <c r="C2" s="1" t="s">
        <v>98</v>
      </c>
      <c r="D2" s="1" t="s">
        <v>99</v>
      </c>
      <c r="E2" s="1" t="s">
        <v>71</v>
      </c>
      <c r="F2" s="1" t="s">
        <v>97</v>
      </c>
      <c r="G2" s="1" t="s">
        <v>100</v>
      </c>
      <c r="H2" s="1" t="s">
        <v>101</v>
      </c>
      <c r="I2" s="1" t="s">
        <v>102</v>
      </c>
      <c r="J2" s="1" t="s">
        <v>103</v>
      </c>
      <c r="K2" s="1" t="s">
        <v>102</v>
      </c>
      <c r="L2" s="1" t="s">
        <v>102</v>
      </c>
      <c r="M2" s="1" t="s">
        <v>104</v>
      </c>
      <c r="N2" s="1" t="s">
        <v>104</v>
      </c>
      <c r="O2" s="1" t="s">
        <v>105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  <c r="U2" s="1" t="s">
        <v>111</v>
      </c>
    </row>
    <row r="3" s="1" customFormat="1" spans="1:21">
      <c r="A3" s="3">
        <v>17367412209</v>
      </c>
      <c r="B3" s="1" t="s">
        <v>97</v>
      </c>
      <c r="C3" s="1" t="s">
        <v>112</v>
      </c>
      <c r="D3" s="1" t="s">
        <v>113</v>
      </c>
      <c r="E3" s="1" t="s">
        <v>67</v>
      </c>
      <c r="F3" s="1" t="s">
        <v>97</v>
      </c>
      <c r="G3" s="1" t="s">
        <v>100</v>
      </c>
      <c r="H3" s="1" t="s">
        <v>101</v>
      </c>
      <c r="I3" s="1" t="s">
        <v>114</v>
      </c>
      <c r="J3" s="1" t="s">
        <v>103</v>
      </c>
      <c r="K3" s="1" t="s">
        <v>114</v>
      </c>
      <c r="L3" s="1" t="s">
        <v>114</v>
      </c>
      <c r="M3" s="1" t="s">
        <v>104</v>
      </c>
      <c r="N3" s="1" t="s">
        <v>104</v>
      </c>
      <c r="O3" s="1" t="s">
        <v>105</v>
      </c>
      <c r="P3" s="1" t="s">
        <v>106</v>
      </c>
      <c r="Q3" s="1" t="s">
        <v>107</v>
      </c>
      <c r="R3" s="1" t="s">
        <v>115</v>
      </c>
      <c r="S3" s="1" t="s">
        <v>109</v>
      </c>
      <c r="T3" s="1" t="s">
        <v>110</v>
      </c>
      <c r="U3" s="1" t="s">
        <v>116</v>
      </c>
    </row>
    <row r="4" s="1" customFormat="1" spans="1:21">
      <c r="A4" s="3">
        <v>17363822038</v>
      </c>
      <c r="B4" s="1" t="s">
        <v>97</v>
      </c>
      <c r="C4" s="1" t="s">
        <v>117</v>
      </c>
      <c r="D4" s="1" t="s">
        <v>118</v>
      </c>
      <c r="E4" s="1" t="s">
        <v>62</v>
      </c>
      <c r="F4" s="1" t="s">
        <v>97</v>
      </c>
      <c r="G4" s="1" t="s">
        <v>100</v>
      </c>
      <c r="H4" s="1" t="s">
        <v>101</v>
      </c>
      <c r="I4" s="1" t="s">
        <v>119</v>
      </c>
      <c r="J4" s="1" t="s">
        <v>103</v>
      </c>
      <c r="K4" s="1" t="s">
        <v>119</v>
      </c>
      <c r="L4" s="1" t="s">
        <v>119</v>
      </c>
      <c r="M4" s="1" t="s">
        <v>104</v>
      </c>
      <c r="N4" s="1" t="s">
        <v>104</v>
      </c>
      <c r="O4" s="1" t="s">
        <v>105</v>
      </c>
      <c r="P4" s="1" t="s">
        <v>106</v>
      </c>
      <c r="Q4" s="1" t="s">
        <v>107</v>
      </c>
      <c r="R4" s="1" t="s">
        <v>120</v>
      </c>
      <c r="S4" s="1" t="s">
        <v>109</v>
      </c>
      <c r="T4" s="1" t="s">
        <v>110</v>
      </c>
      <c r="U4" s="1" t="s">
        <v>111</v>
      </c>
    </row>
    <row r="5" s="1" customFormat="1" spans="1:21">
      <c r="A5" s="3">
        <v>17363458980</v>
      </c>
      <c r="B5" s="1" t="s">
        <v>97</v>
      </c>
      <c r="C5" s="1" t="s">
        <v>121</v>
      </c>
      <c r="D5" s="1" t="s">
        <v>99</v>
      </c>
      <c r="E5" s="1" t="s">
        <v>57</v>
      </c>
      <c r="F5" s="1" t="s">
        <v>97</v>
      </c>
      <c r="G5" s="1" t="s">
        <v>100</v>
      </c>
      <c r="H5" s="1" t="s">
        <v>101</v>
      </c>
      <c r="I5" s="1" t="s">
        <v>122</v>
      </c>
      <c r="J5" s="1" t="s">
        <v>103</v>
      </c>
      <c r="K5" s="1" t="s">
        <v>122</v>
      </c>
      <c r="L5" s="1" t="s">
        <v>122</v>
      </c>
      <c r="M5" s="1" t="s">
        <v>104</v>
      </c>
      <c r="N5" s="1" t="s">
        <v>104</v>
      </c>
      <c r="O5" s="1" t="s">
        <v>105</v>
      </c>
      <c r="P5" s="1" t="s">
        <v>106</v>
      </c>
      <c r="Q5" s="1" t="s">
        <v>107</v>
      </c>
      <c r="R5" s="1" t="s">
        <v>123</v>
      </c>
      <c r="S5" s="1" t="s">
        <v>109</v>
      </c>
      <c r="T5" s="1" t="s">
        <v>110</v>
      </c>
      <c r="U5" s="1" t="s">
        <v>111</v>
      </c>
    </row>
    <row r="6" s="1" customFormat="1" spans="1:21">
      <c r="A6" s="3">
        <v>17362394849</v>
      </c>
      <c r="B6" s="1" t="s">
        <v>97</v>
      </c>
      <c r="C6" s="1" t="s">
        <v>124</v>
      </c>
      <c r="D6" s="1" t="s">
        <v>125</v>
      </c>
      <c r="E6" s="1" t="s">
        <v>49</v>
      </c>
      <c r="F6" s="1" t="s">
        <v>97</v>
      </c>
      <c r="G6" s="1" t="s">
        <v>100</v>
      </c>
      <c r="H6" s="1" t="s">
        <v>101</v>
      </c>
      <c r="I6" s="1" t="s">
        <v>126</v>
      </c>
      <c r="J6" s="1" t="s">
        <v>103</v>
      </c>
      <c r="K6" s="1" t="s">
        <v>126</v>
      </c>
      <c r="L6" s="1" t="s">
        <v>126</v>
      </c>
      <c r="M6" s="1" t="s">
        <v>104</v>
      </c>
      <c r="N6" s="1" t="s">
        <v>104</v>
      </c>
      <c r="O6" s="1" t="s">
        <v>105</v>
      </c>
      <c r="P6" s="1" t="s">
        <v>106</v>
      </c>
      <c r="Q6" s="1" t="s">
        <v>107</v>
      </c>
      <c r="R6" s="1" t="s">
        <v>127</v>
      </c>
      <c r="S6" s="1" t="s">
        <v>109</v>
      </c>
      <c r="T6" s="1" t="s">
        <v>110</v>
      </c>
      <c r="U6" s="1" t="s">
        <v>116</v>
      </c>
    </row>
    <row r="7" s="1" customFormat="1" spans="1:21">
      <c r="A7" s="3">
        <v>17361937338</v>
      </c>
      <c r="B7" s="1" t="s">
        <v>128</v>
      </c>
      <c r="C7" s="1" t="s">
        <v>129</v>
      </c>
      <c r="D7" s="1" t="s">
        <v>125</v>
      </c>
      <c r="E7" s="1" t="s">
        <v>45</v>
      </c>
      <c r="F7" s="1" t="s">
        <v>97</v>
      </c>
      <c r="G7" s="1" t="s">
        <v>100</v>
      </c>
      <c r="H7" s="1" t="s">
        <v>101</v>
      </c>
      <c r="I7" s="1" t="s">
        <v>126</v>
      </c>
      <c r="J7" s="1" t="s">
        <v>103</v>
      </c>
      <c r="K7" s="1" t="s">
        <v>126</v>
      </c>
      <c r="L7" s="1" t="s">
        <v>126</v>
      </c>
      <c r="M7" s="1" t="s">
        <v>104</v>
      </c>
      <c r="N7" s="1" t="s">
        <v>104</v>
      </c>
      <c r="O7" s="1" t="s">
        <v>105</v>
      </c>
      <c r="P7" s="1" t="s">
        <v>106</v>
      </c>
      <c r="Q7" s="1" t="s">
        <v>107</v>
      </c>
      <c r="R7" s="1" t="s">
        <v>130</v>
      </c>
      <c r="S7" s="1" t="s">
        <v>109</v>
      </c>
      <c r="T7" s="1" t="s">
        <v>110</v>
      </c>
      <c r="U7" s="1" t="s">
        <v>116</v>
      </c>
    </row>
    <row r="8" s="1" customFormat="1" spans="1:21">
      <c r="A8" s="3">
        <v>17361824801</v>
      </c>
      <c r="B8" s="1" t="s">
        <v>128</v>
      </c>
      <c r="C8" s="1" t="s">
        <v>131</v>
      </c>
      <c r="D8" s="1" t="s">
        <v>99</v>
      </c>
      <c r="E8" s="1" t="s">
        <v>40</v>
      </c>
      <c r="F8" s="1" t="s">
        <v>97</v>
      </c>
      <c r="G8" s="1" t="s">
        <v>100</v>
      </c>
      <c r="H8" s="1" t="s">
        <v>101</v>
      </c>
      <c r="I8" s="1" t="s">
        <v>132</v>
      </c>
      <c r="J8" s="1" t="s">
        <v>103</v>
      </c>
      <c r="K8" s="1" t="s">
        <v>132</v>
      </c>
      <c r="L8" s="1" t="s">
        <v>132</v>
      </c>
      <c r="M8" s="1" t="s">
        <v>104</v>
      </c>
      <c r="N8" s="1" t="s">
        <v>104</v>
      </c>
      <c r="O8" s="1" t="s">
        <v>105</v>
      </c>
      <c r="P8" s="1" t="s">
        <v>106</v>
      </c>
      <c r="Q8" s="1" t="s">
        <v>107</v>
      </c>
      <c r="R8" s="1" t="s">
        <v>133</v>
      </c>
      <c r="S8" s="1" t="s">
        <v>109</v>
      </c>
      <c r="T8" s="1" t="s">
        <v>110</v>
      </c>
      <c r="U8" s="1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2022-03-03T01:19:31Z</dcterms:created>
  <dcterms:modified xsi:type="dcterms:W3CDTF">2022-03-03T01:46:22Z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8AE5AE1DAEA34029B0225F86F900EB62</vt:lpwstr>
  </property>
  <property fmtid="{D5CDD505-2E9C-101B-9397-08002B2CF9AE}" pid="3" name="KSOProductBuildVer">
    <vt:lpwstr>2052-11.1.0.11365</vt:lpwstr>
  </property>
</Properties>
</file>