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</definedName>
  </definedNames>
  <calcPr calcId="144525"/>
</workbook>
</file>

<file path=xl/sharedStrings.xml><?xml version="1.0" encoding="utf-8"?>
<sst xmlns="http://schemas.openxmlformats.org/spreadsheetml/2006/main" count="449" uniqueCount="172">
  <si>
    <t>去哪儿网酒店预付对账单</t>
  </si>
  <si>
    <t>供应商名称：</t>
  </si>
  <si>
    <t>遇见时光</t>
  </si>
  <si>
    <t>结算周期：</t>
  </si>
  <si>
    <t>2022-03-02至2022-03-03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</si>
  <si>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</si>
  <si>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</si>
  <si>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</si>
  <si>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</si>
  <si>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</si>
  <si>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</si>
  <si>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</si>
  <si>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</si>
  <si>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</si>
  <si>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</si>
  <si>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</si>
  <si>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</si>
  <si>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</si>
  <si>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</si>
  <si>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</si>
  <si>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¥612.00</t>
  </si>
  <si>
    <t>¥82.00</t>
  </si>
  <si>
    <t>-¥83.00</t>
  </si>
  <si>
    <t>¥447.00</t>
  </si>
  <si>
    <t>分类信息</t>
  </si>
  <si>
    <t>业务类型</t>
  </si>
  <si>
    <t>酒店预付（点击查看明细）</t>
  </si>
  <si>
    <t>¥530.00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</si>
  <si>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</si>
  <si>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</si>
  <si>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</si>
  <si>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</si>
  <si>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</si>
  <si>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</si>
  <si>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</si>
  <si>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</si>
  <si>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</si>
  <si>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</si>
  <si>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</si>
  <si>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</si>
  <si>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</si>
  <si>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</si>
  <si>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</si>
  <si>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</si>
  <si>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</si>
  <si>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</si>
  <si>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</si>
  <si>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</si>
  <si>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</si>
  <si>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</si>
  <si>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</si>
  <si>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</si>
  <si>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</si>
  <si>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</si>
  <si>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</si>
  <si>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</si>
  <si>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</si>
  <si>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</si>
  <si>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</si>
  <si>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</si>
  <si>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</si>
  <si>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</si>
  <si>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</si>
  <si>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</si>
  <si>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</si>
  <si>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</si>
  <si>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</si>
  <si>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</si>
  <si>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</si>
  <si>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</si>
  <si>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</si>
  <si>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102924410430</t>
  </si>
  <si>
    <t>酒店预付</t>
  </si>
  <si>
    <t>否</t>
  </si>
  <si>
    <t>普通</t>
  </si>
  <si>
    <t>391860798</t>
  </si>
  <si>
    <t>庆阳福安豪商务宾馆</t>
  </si>
  <si>
    <t>1616855</t>
  </si>
  <si>
    <t>焦伟伟</t>
  </si>
  <si>
    <t>2022-03-02</t>
  </si>
  <si>
    <t>2022-03-03</t>
  </si>
  <si>
    <t>¥147.00</t>
  </si>
  <si>
    <t>¥20.00</t>
  </si>
  <si>
    <t>¥127.00</t>
  </si>
  <si>
    <t>特惠大床房</t>
  </si>
  <si>
    <t>WEBSITE</t>
  </si>
  <si>
    <t>102924973197</t>
  </si>
  <si>
    <t>277400032</t>
  </si>
  <si>
    <t>锦江之星(天津中新生态城店)</t>
  </si>
  <si>
    <t>李晓</t>
  </si>
  <si>
    <t>¥168.00</t>
  </si>
  <si>
    <t>¥22.00</t>
  </si>
  <si>
    <t>¥146.00</t>
  </si>
  <si>
    <t>商务房C</t>
  </si>
  <si>
    <t>102924500415</t>
  </si>
  <si>
    <t>295026313</t>
  </si>
  <si>
    <t>佛山金田公寓</t>
  </si>
  <si>
    <t>缪维佳</t>
  </si>
  <si>
    <t>¥11.00</t>
  </si>
  <si>
    <t>¥71.00</t>
  </si>
  <si>
    <t>标准大床房</t>
  </si>
  <si>
    <t>102924893846</t>
  </si>
  <si>
    <t>417370352</t>
  </si>
  <si>
    <t>唐山洋达快捷酒店</t>
  </si>
  <si>
    <t>张佳旺</t>
  </si>
  <si>
    <t>¥96.00</t>
  </si>
  <si>
    <t>¥13.00</t>
  </si>
  <si>
    <t>¥83.00</t>
  </si>
  <si>
    <t>标准间</t>
  </si>
  <si>
    <t>102924904211</t>
  </si>
  <si>
    <t>343004933</t>
  </si>
  <si>
    <t>尚客优快捷酒店(天津静海静文路店)</t>
  </si>
  <si>
    <t>史相洲</t>
  </si>
  <si>
    <t>¥119.00</t>
  </si>
  <si>
    <t>¥16.00</t>
  </si>
  <si>
    <t>¥103.00</t>
  </si>
  <si>
    <t>标准三人房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</si>
  <si>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</si>
  <si>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</si>
  <si>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</si>
  <si>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</si>
  <si>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</si>
  <si>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</si>
  <si>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</si>
  <si>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</si>
  <si>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</si>
  <si>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csg_manual_202203031424005781</t>
  </si>
  <si>
    <t>PPM转账</t>
  </si>
  <si>
    <t>--</t>
  </si>
  <si>
    <t>离店后退款：佣金退7</t>
  </si>
  <si>
    <t>qta_refund_TPSL220303141721591</t>
  </si>
  <si>
    <t>返现日期</t>
  </si>
  <si>
    <t>，</t>
  </si>
  <si>
    <t>A220304110354481</t>
  </si>
  <si>
    <r>
      <t>总计：</t>
    </r>
    <r>
      <rPr>
        <sz val="10"/>
        <rFont val="Arial"/>
        <charset val="134"/>
      </rPr>
      <t>447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</si>
  <si>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</si>
  <si>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</si>
  <si>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</si>
  <si>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</si>
  <si>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</si>
  <si>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</si>
  <si>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</si>
  <si>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</si>
  <si>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</si>
  <si>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</si>
  <si>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</si>
  <si>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</si>
  <si>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</si>
  <si>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</si>
  <si>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</si>
  <si>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</si>
  <si>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</si>
  <si>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2444024</t>
  </si>
  <si>
    <t>127.00</t>
  </si>
  <si>
    <t>RMB</t>
  </si>
  <si>
    <t>0</t>
  </si>
  <si>
    <t>0.00</t>
  </si>
  <si>
    <t>龙卷风国内直连</t>
  </si>
  <si>
    <t>2213</t>
  </si>
  <si>
    <t>2022-03-02 00:27:40</t>
  </si>
  <si>
    <t>汇智国际旅游发展有限公司</t>
  </si>
  <si>
    <t>直连</t>
  </si>
  <si>
    <t>2444294</t>
  </si>
  <si>
    <t>71.00</t>
  </si>
  <si>
    <t>2022-03-02 14:30:17</t>
  </si>
  <si>
    <t>2444397</t>
  </si>
  <si>
    <t>146.00</t>
  </si>
  <si>
    <t>2022-03-02 15:34:14</t>
  </si>
  <si>
    <t>2444890</t>
  </si>
  <si>
    <t>尚客优快捷酒店（天津静海静文路店）</t>
  </si>
  <si>
    <t>103.00</t>
  </si>
  <si>
    <t>2022-03-02 19:09:47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</si>
</sst>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8" borderId="14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9" borderId="11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3" fillId="9" borderId="10" applyNumberFormat="0" applyAlignment="0" applyProtection="0">
      <alignment vertical="center"/>
    </xf>
    <xf numFmtId="0" fontId="32" fillId="28" borderId="16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8" t="s">
        <v>19</v>
      </c>
      <c r="K8" s="8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3" t="s">
        <v>19</v>
      </c>
      <c r="T2" s="7"/>
      <c r="U2" s="11" t="s">
        <v>19</v>
      </c>
      <c r="V2" s="11" t="s">
        <v>81</v>
      </c>
      <c r="W2" s="13" t="s">
        <v>82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3" t="s">
        <v>19</v>
      </c>
      <c r="T3" s="7"/>
      <c r="U3" s="11" t="s">
        <v>19</v>
      </c>
      <c r="V3" s="11" t="s">
        <v>90</v>
      </c>
      <c r="W3" s="13" t="s">
        <v>91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94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21</v>
      </c>
      <c r="S4" s="13" t="s">
        <v>19</v>
      </c>
      <c r="T4" s="7"/>
      <c r="U4" s="11" t="s">
        <v>19</v>
      </c>
      <c r="V4" s="11" t="s">
        <v>21</v>
      </c>
      <c r="W4" s="13" t="s">
        <v>98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101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102</v>
      </c>
      <c r="H5" s="7" t="s">
        <v>103</v>
      </c>
      <c r="I5" s="7" t="s">
        <v>77</v>
      </c>
      <c r="J5" s="7" t="s">
        <v>2</v>
      </c>
      <c r="K5" s="7" t="s">
        <v>104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105</v>
      </c>
      <c r="S5" s="13" t="s">
        <v>19</v>
      </c>
      <c r="T5" s="7"/>
      <c r="U5" s="11" t="s">
        <v>19</v>
      </c>
      <c r="V5" s="11" t="s">
        <v>105</v>
      </c>
      <c r="W5" s="13" t="s">
        <v>106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109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110</v>
      </c>
      <c r="H6" s="7" t="s">
        <v>111</v>
      </c>
      <c r="I6" s="7" t="s">
        <v>77</v>
      </c>
      <c r="J6" s="7" t="s">
        <v>2</v>
      </c>
      <c r="K6" s="7" t="s">
        <v>112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1" t="s">
        <v>113</v>
      </c>
      <c r="S6" s="13" t="s">
        <v>19</v>
      </c>
      <c r="T6" s="7"/>
      <c r="U6" s="11" t="s">
        <v>19</v>
      </c>
      <c r="V6" s="11" t="s">
        <v>113</v>
      </c>
      <c r="W6" s="13" t="s">
        <v>114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85</v>
      </c>
      <c r="AG6" t="s">
        <v>73</v>
      </c>
      <c r="AH6" t="s">
        <v>19</v>
      </c>
    </row>
    <row r="7" customHeight="1" spans="1:32">
      <c r="A7" s="9" t="s">
        <v>117</v>
      </c>
      <c r="B7" s="9"/>
      <c r="C7" s="9" t="s">
        <v>118</v>
      </c>
      <c r="D7" s="9"/>
      <c r="E7" s="9"/>
      <c r="F7" s="9"/>
      <c r="G7" s="9" t="s">
        <v>118</v>
      </c>
      <c r="H7" s="9" t="s">
        <v>118</v>
      </c>
      <c r="I7" s="9" t="s">
        <v>118</v>
      </c>
      <c r="J7" s="9" t="s">
        <v>118</v>
      </c>
      <c r="K7" s="9" t="s">
        <v>118</v>
      </c>
      <c r="L7" s="9" t="s">
        <v>118</v>
      </c>
      <c r="M7" s="9" t="s">
        <v>118</v>
      </c>
      <c r="N7" s="9" t="s">
        <v>118</v>
      </c>
      <c r="O7" s="9" t="s">
        <v>118</v>
      </c>
      <c r="P7" s="9" t="s">
        <v>118</v>
      </c>
      <c r="Q7" s="9"/>
      <c r="R7" s="12" t="s">
        <v>20</v>
      </c>
      <c r="S7" s="12" t="s">
        <v>19</v>
      </c>
      <c r="T7" s="9" t="s">
        <v>118</v>
      </c>
      <c r="U7" s="12"/>
      <c r="V7" s="12" t="s">
        <v>20</v>
      </c>
      <c r="W7" s="12" t="s">
        <v>21</v>
      </c>
      <c r="X7" s="12"/>
      <c r="Y7" s="12"/>
      <c r="Z7" s="12"/>
      <c r="AA7" s="9"/>
      <c r="AB7" s="12"/>
      <c r="AC7" s="9"/>
      <c r="AD7" s="9" t="s">
        <v>118</v>
      </c>
      <c r="AE7" s="9"/>
      <c r="AF7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119</v>
      </c>
      <c r="B1" s="4" t="s">
        <v>120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121</v>
      </c>
      <c r="H1" s="4" t="s">
        <v>122</v>
      </c>
      <c r="I1" s="4" t="s">
        <v>13</v>
      </c>
      <c r="J1" s="4" t="s">
        <v>17</v>
      </c>
      <c r="K1" s="4" t="s">
        <v>18</v>
      </c>
      <c r="L1" s="10" t="s">
        <v>123</v>
      </c>
      <c r="M1" s="4" t="s">
        <v>124</v>
      </c>
      <c r="N1" s="4" t="s">
        <v>125</v>
      </c>
    </row>
    <row r="2" ht="14.25" customHeight="1" spans="1:256">
      <c r="A2" s="6" t="s">
        <v>126</v>
      </c>
      <c r="B2" s="7" t="s">
        <v>101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127</v>
      </c>
      <c r="I2" s="11" t="s">
        <v>22</v>
      </c>
      <c r="J2" s="11" t="s">
        <v>19</v>
      </c>
      <c r="K2" s="11" t="s">
        <v>22</v>
      </c>
      <c r="L2" s="7" t="s">
        <v>128</v>
      </c>
      <c r="M2" s="7" t="s">
        <v>129</v>
      </c>
      <c r="N2" s="7" t="s">
        <v>130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117</v>
      </c>
      <c r="B3" s="9" t="s">
        <v>118</v>
      </c>
      <c r="C3" s="9" t="s">
        <v>118</v>
      </c>
      <c r="D3" s="9" t="s">
        <v>118</v>
      </c>
      <c r="E3" s="9"/>
      <c r="F3" s="9"/>
      <c r="G3" s="9" t="s">
        <v>118</v>
      </c>
      <c r="H3" s="9" t="s">
        <v>118</v>
      </c>
      <c r="I3" s="12" t="s">
        <v>22</v>
      </c>
      <c r="J3" s="12"/>
      <c r="K3" s="12"/>
      <c r="L3" s="9"/>
      <c r="M3" s="9" t="s">
        <v>118</v>
      </c>
      <c r="N3" t="s">
        <v>118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131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132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127</v>
      </c>
      <c r="E2" t="str">
        <f>VLOOKUP(A2,HOP!A:L,12,0)</f>
        <v>127.00</v>
      </c>
      <c r="F2" t="str">
        <f>VLOOKUP(A2,HOP!A:C,3,0)</f>
        <v>2444024</v>
      </c>
      <c r="G2">
        <f>D2-E2</f>
        <v>0</v>
      </c>
      <c r="H2" t="str">
        <f>$H$1&amp;F2</f>
        <v>，2444024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146</v>
      </c>
      <c r="E3" t="str">
        <f>VLOOKUP(A3,HOP!A:L,12,0)</f>
        <v>146.00</v>
      </c>
      <c r="F3" t="str">
        <f>VLOOKUP(A3,HOP!A:C,3,0)</f>
        <v>2444397</v>
      </c>
      <c r="G3">
        <f>D3-E3</f>
        <v>0</v>
      </c>
      <c r="H3" t="str">
        <f>$H$1&amp;F3</f>
        <v>，2444397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71</v>
      </c>
      <c r="E4" t="str">
        <f>VLOOKUP(A4,HOP!A:L,12,0)</f>
        <v>71.00</v>
      </c>
      <c r="F4" t="str">
        <f>VLOOKUP(A4,HOP!A:C,3,0)</f>
        <v>2444294</v>
      </c>
      <c r="G4">
        <f>D4-E4</f>
        <v>0</v>
      </c>
      <c r="H4" t="str">
        <f>$H$1&amp;F4</f>
        <v>，2444294</v>
      </c>
      <c r="I4" t="str">
        <f>VLOOKUP(A4,HOP!A:U,21,0)</f>
        <v>直连</v>
      </c>
    </row>
    <row r="5" ht="14.25" hidden="1" customHeight="1" spans="1:9">
      <c r="A5" s="6" t="s">
        <v>101</v>
      </c>
      <c r="B5" s="7" t="s">
        <v>79</v>
      </c>
      <c r="C5" s="7" t="s">
        <v>80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>D5-E5</f>
        <v>#N/A</v>
      </c>
      <c r="H5" t="e">
        <f>$H$1&amp;F5</f>
        <v>#N/A</v>
      </c>
      <c r="I5" t="e">
        <f>VLOOKUP(A5,HOP!A:U,21,0)</f>
        <v>#N/A</v>
      </c>
    </row>
    <row r="6" ht="14.25" customHeight="1" spans="1:9">
      <c r="A6" s="6" t="s">
        <v>109</v>
      </c>
      <c r="B6" s="7" t="s">
        <v>79</v>
      </c>
      <c r="C6" s="7" t="s">
        <v>80</v>
      </c>
      <c r="D6" s="3">
        <v>103</v>
      </c>
      <c r="E6" t="str">
        <f>VLOOKUP(A6,HOP!A:L,12,0)</f>
        <v>103.00</v>
      </c>
      <c r="F6" t="str">
        <f>VLOOKUP(A6,HOP!A:C,3,0)</f>
        <v>2444890</v>
      </c>
      <c r="G6">
        <f>D6-E6</f>
        <v>0</v>
      </c>
      <c r="H6" t="str">
        <f>$H$1&amp;F6</f>
        <v>，2444890</v>
      </c>
      <c r="I6" t="str">
        <f>VLOOKUP(A6,HOP!A:U,21,0)</f>
        <v>直连</v>
      </c>
    </row>
    <row r="8" spans="4:4">
      <c r="D8" s="3">
        <f>SUM(D2:D7)</f>
        <v>447</v>
      </c>
    </row>
    <row r="9" ht="14.25" spans="4:4">
      <c r="D9" s="8" t="s">
        <v>23</v>
      </c>
    </row>
    <row r="13" spans="1:1">
      <c r="A13" t="s">
        <v>133</v>
      </c>
    </row>
    <row r="14" spans="1:1">
      <c r="A14" s="5" t="s">
        <v>134</v>
      </c>
    </row>
  </sheetData>
  <autoFilter ref="A1:I6">
    <filterColumn colId="3">
      <filters>
        <filter val="71.00"/>
        <filter val="103.00"/>
        <filter val="127.00"/>
        <filter val="146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1">
      <c r="A1" s="2" t="s">
        <v>135</v>
      </c>
      <c r="B1" s="2" t="s">
        <v>136</v>
      </c>
      <c r="C1" s="2" t="s">
        <v>137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138</v>
      </c>
      <c r="I1" s="2" t="s">
        <v>139</v>
      </c>
      <c r="J1" s="2" t="s">
        <v>140</v>
      </c>
      <c r="K1" s="2" t="s">
        <v>141</v>
      </c>
      <c r="L1" s="2" t="s">
        <v>142</v>
      </c>
      <c r="M1" s="2" t="s">
        <v>143</v>
      </c>
      <c r="N1" s="2" t="s">
        <v>144</v>
      </c>
      <c r="O1" s="2" t="s">
        <v>145</v>
      </c>
      <c r="P1" s="2" t="s">
        <v>146</v>
      </c>
      <c r="Q1" s="2" t="s">
        <v>147</v>
      </c>
      <c r="R1" s="2" t="s">
        <v>148</v>
      </c>
      <c r="S1" s="2" t="s">
        <v>149</v>
      </c>
      <c r="T1" s="2" t="s">
        <v>150</v>
      </c>
      <c r="U1" s="2" t="s">
        <v>151</v>
      </c>
    </row>
    <row r="2" s="1" customFormat="1" spans="1:21">
      <c r="A2" s="1" t="s">
        <v>71</v>
      </c>
      <c r="B2" s="1" t="s">
        <v>79</v>
      </c>
      <c r="C2" s="1" t="s">
        <v>152</v>
      </c>
      <c r="D2" s="1" t="s">
        <v>76</v>
      </c>
      <c r="E2" s="1" t="s">
        <v>78</v>
      </c>
      <c r="F2" s="1" t="s">
        <v>79</v>
      </c>
      <c r="G2" s="1" t="s">
        <v>80</v>
      </c>
      <c r="H2" s="1" t="s">
        <v>128</v>
      </c>
      <c r="I2" s="1" t="s">
        <v>153</v>
      </c>
      <c r="J2" s="1" t="s">
        <v>154</v>
      </c>
      <c r="K2" s="1" t="s">
        <v>153</v>
      </c>
      <c r="L2" s="1" t="s">
        <v>153</v>
      </c>
      <c r="M2" s="1" t="s">
        <v>155</v>
      </c>
      <c r="N2" s="1" t="s">
        <v>155</v>
      </c>
      <c r="O2" s="1" t="s">
        <v>156</v>
      </c>
      <c r="P2" s="1" t="s">
        <v>157</v>
      </c>
      <c r="Q2" s="1" t="s">
        <v>158</v>
      </c>
      <c r="R2" s="1" t="s">
        <v>159</v>
      </c>
      <c r="S2" s="1" t="s">
        <v>73</v>
      </c>
      <c r="T2" s="1" t="s">
        <v>160</v>
      </c>
      <c r="U2" s="1" t="s">
        <v>161</v>
      </c>
    </row>
    <row r="3" s="1" customFormat="1" spans="1:21">
      <c r="A3" s="1" t="s">
        <v>94</v>
      </c>
      <c r="B3" s="1" t="s">
        <v>79</v>
      </c>
      <c r="C3" s="1" t="s">
        <v>162</v>
      </c>
      <c r="D3" s="1" t="s">
        <v>96</v>
      </c>
      <c r="E3" s="1" t="s">
        <v>97</v>
      </c>
      <c r="F3" s="1" t="s">
        <v>79</v>
      </c>
      <c r="G3" s="1" t="s">
        <v>80</v>
      </c>
      <c r="H3" s="1" t="s">
        <v>128</v>
      </c>
      <c r="I3" s="1" t="s">
        <v>163</v>
      </c>
      <c r="J3" s="1" t="s">
        <v>154</v>
      </c>
      <c r="K3" s="1" t="s">
        <v>163</v>
      </c>
      <c r="L3" s="1" t="s">
        <v>163</v>
      </c>
      <c r="M3" s="1" t="s">
        <v>155</v>
      </c>
      <c r="N3" s="1" t="s">
        <v>155</v>
      </c>
      <c r="O3" s="1" t="s">
        <v>156</v>
      </c>
      <c r="P3" s="1" t="s">
        <v>157</v>
      </c>
      <c r="Q3" s="1" t="s">
        <v>158</v>
      </c>
      <c r="R3" s="1" t="s">
        <v>164</v>
      </c>
      <c r="S3" s="1" t="s">
        <v>73</v>
      </c>
      <c r="T3" s="1" t="s">
        <v>160</v>
      </c>
      <c r="U3" s="1" t="s">
        <v>161</v>
      </c>
    </row>
    <row r="4" s="1" customFormat="1" spans="1:21">
      <c r="A4" s="1" t="s">
        <v>86</v>
      </c>
      <c r="B4" s="1" t="s">
        <v>79</v>
      </c>
      <c r="C4" s="1" t="s">
        <v>165</v>
      </c>
      <c r="D4" s="1" t="s">
        <v>88</v>
      </c>
      <c r="E4" s="1" t="s">
        <v>89</v>
      </c>
      <c r="F4" s="1" t="s">
        <v>79</v>
      </c>
      <c r="G4" s="1" t="s">
        <v>80</v>
      </c>
      <c r="H4" s="1" t="s">
        <v>128</v>
      </c>
      <c r="I4" s="1" t="s">
        <v>166</v>
      </c>
      <c r="J4" s="1" t="s">
        <v>154</v>
      </c>
      <c r="K4" s="1" t="s">
        <v>166</v>
      </c>
      <c r="L4" s="1" t="s">
        <v>166</v>
      </c>
      <c r="M4" s="1" t="s">
        <v>155</v>
      </c>
      <c r="N4" s="1" t="s">
        <v>155</v>
      </c>
      <c r="O4" s="1" t="s">
        <v>156</v>
      </c>
      <c r="P4" s="1" t="s">
        <v>157</v>
      </c>
      <c r="Q4" s="1" t="s">
        <v>158</v>
      </c>
      <c r="R4" s="1" t="s">
        <v>167</v>
      </c>
      <c r="S4" s="1" t="s">
        <v>73</v>
      </c>
      <c r="T4" s="1" t="s">
        <v>160</v>
      </c>
      <c r="U4" s="1" t="s">
        <v>161</v>
      </c>
    </row>
    <row r="5" s="1" customFormat="1" spans="1:21">
      <c r="A5" s="1" t="s">
        <v>109</v>
      </c>
      <c r="B5" s="1" t="s">
        <v>79</v>
      </c>
      <c r="C5" s="1" t="s">
        <v>168</v>
      </c>
      <c r="D5" s="1" t="s">
        <v>169</v>
      </c>
      <c r="E5" s="1" t="s">
        <v>112</v>
      </c>
      <c r="F5" s="1" t="s">
        <v>79</v>
      </c>
      <c r="G5" s="1" t="s">
        <v>80</v>
      </c>
      <c r="H5" s="1" t="s">
        <v>128</v>
      </c>
      <c r="I5" s="1" t="s">
        <v>170</v>
      </c>
      <c r="J5" s="1" t="s">
        <v>154</v>
      </c>
      <c r="K5" s="1" t="s">
        <v>170</v>
      </c>
      <c r="L5" s="1" t="s">
        <v>170</v>
      </c>
      <c r="M5" s="1" t="s">
        <v>155</v>
      </c>
      <c r="N5" s="1" t="s">
        <v>155</v>
      </c>
      <c r="O5" s="1" t="s">
        <v>156</v>
      </c>
      <c r="P5" s="1" t="s">
        <v>157</v>
      </c>
      <c r="Q5" s="1" t="s">
        <v>158</v>
      </c>
      <c r="R5" s="1" t="s">
        <v>171</v>
      </c>
      <c r="S5" s="1" t="s">
        <v>73</v>
      </c>
      <c r="T5" s="1" t="s">
        <v>160</v>
      </c>
      <c r="U5" s="1" t="s">
        <v>161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2022-03-04T03:02:55Z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E8C3555CAD4547D3B608FA97DBA5313E</vt:lpwstr>
  </property>
</Properties>
</file>