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<sst xmlns="http://schemas.openxmlformats.org/spreadsheetml/2006/main" count="271" uniqueCount="123">
  <si>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</si>
  <si>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</si>
  <si>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</si>
  <si>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</si>
  <si>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</si>
  <si>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</si>
  <si>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</si>
  <si>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</si>
  <si>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</si>
  <si>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</si>
  <si>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</si>
  <si>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</si>
  <si>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</si>
  <si>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</si>
  <si>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</si>
  <si>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</si>
  <si>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</si>
  <si>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</si>
  <si>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</si>
  <si>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</si>
  <si>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</si>
  <si>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</si>
  <si>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</si>
  <si>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</si>
  <si>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</si>
  <si>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17361404924	</t>
  </si>
  <si>
    <t>Ctrip</t>
  </si>
  <si>
    <t>正常</t>
  </si>
  <si>
    <t>[连山]清远金子山森林雪谷壮瑶度假村(82520535)</t>
  </si>
  <si>
    <t>清远金子山森林雪谷木屋&lt;特价&gt;&lt;双早&gt;&lt;新高价值日历房套餐&gt;&lt;新酒店礼盒&gt;</t>
  </si>
  <si>
    <t>CNY</t>
  </si>
  <si>
    <t>杨琛,伍少欢</t>
  </si>
  <si>
    <t>CA363220304CNY</t>
  </si>
  <si>
    <t>未提现</t>
  </si>
  <si>
    <t>携程开票</t>
  </si>
  <si>
    <t xml:space="preserve">2419298	</t>
  </si>
  <si>
    <t xml:space="preserve">acknowledge	</t>
  </si>
  <si>
    <t xml:space="preserve">17362727636	</t>
  </si>
  <si>
    <t>[南京]麗枫酒店(南京卡子门地铁站永乐路店)(67323220)</t>
  </si>
  <si>
    <t>豪华双床房&lt;双人入住&gt;&lt;内宾&gt;&lt;预付&gt;&lt;无早&gt;</t>
  </si>
  <si>
    <t>崔志威</t>
  </si>
  <si>
    <t xml:space="preserve">2419442	</t>
  </si>
  <si>
    <t xml:space="preserve">	</t>
  </si>
  <si>
    <t xml:space="preserve">17369406815	</t>
  </si>
  <si>
    <t>[连山]连山江景酒店(83922563)</t>
  </si>
  <si>
    <t>标准间&lt;双早&gt;</t>
  </si>
  <si>
    <t>虞潇潇</t>
  </si>
  <si>
    <t xml:space="preserve">17369415659	</t>
  </si>
  <si>
    <t>[英德]英德石头酒店(78167352)</t>
  </si>
  <si>
    <t>湖景大床房&lt;双人入住&gt;&lt;双早&gt;</t>
  </si>
  <si>
    <t>司文斌</t>
  </si>
  <si>
    <t xml:space="preserve">17374166678	</t>
  </si>
  <si>
    <t>[东至]格林豪泰酒店(东至丽山秀水店)(83135954)</t>
  </si>
  <si>
    <t>1.8m商务大床房&lt;双人入住&gt;&lt;无早&gt;</t>
  </si>
  <si>
    <t>范吉存</t>
  </si>
  <si>
    <t xml:space="preserve">2420007	</t>
  </si>
  <si>
    <t>取消</t>
  </si>
  <si>
    <t xml:space="preserve">17374828544	</t>
  </si>
  <si>
    <t>[广州]广州珠江新城希尔顿欢朋酒店(10145517)</t>
  </si>
  <si>
    <t>舒适大床房&lt;双人入住&gt;&lt;内宾&gt;&lt;预付&gt;&lt;单早&gt;</t>
  </si>
  <si>
    <t>徐慧强</t>
  </si>
  <si>
    <t xml:space="preserve">17375638819	</t>
  </si>
  <si>
    <t>蓝雪坚</t>
  </si>
  <si>
    <t xml:space="preserve">2420134	</t>
  </si>
  <si>
    <t>，</t>
  </si>
  <si>
    <t>A220304093838481</t>
  </si>
  <si>
    <t>A220304093919481</t>
  </si>
  <si>
    <t>CNY / HKD 当前参考汇率: 1.235768181</t>
  </si>
  <si>
    <t>总计： 2595.61 CNY/
3207.57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</si>
  <si>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</si>
  <si>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</si>
  <si>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</si>
  <si>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</si>
  <si>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</si>
  <si>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</si>
  <si>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</si>
  <si>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</si>
  <si>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</si>
  <si>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</si>
  <si>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</si>
  <si>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</si>
  <si>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</si>
  <si>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</si>
  <si>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</si>
  <si>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</si>
  <si>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</si>
  <si>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</si>
  <si>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2022-02-16</t>
  </si>
  <si>
    <t>2420134</t>
  </si>
  <si>
    <t>连山江景酒店</t>
  </si>
  <si>
    <t>2022-02-17</t>
  </si>
  <si>
    <t>退房日周结</t>
  </si>
  <si>
    <t>208.00</t>
  </si>
  <si>
    <t>RMB</t>
  </si>
  <si>
    <t>0</t>
  </si>
  <si>
    <t>0.00</t>
  </si>
  <si>
    <t>携程国内直连(DD)</t>
  </si>
  <si>
    <t>01.011249</t>
  </si>
  <si>
    <t>2022-02-16 20:59:20</t>
  </si>
  <si>
    <t>否</t>
  </si>
  <si>
    <t>汇智国际旅游发展有限公司</t>
  </si>
  <si>
    <t>直采</t>
  </si>
  <si>
    <t>2420064</t>
  </si>
  <si>
    <t>广州珠江新城希尔顿欢朋酒店</t>
  </si>
  <si>
    <t>511.10</t>
  </si>
  <si>
    <t>2022-02-16 18:31:09</t>
  </si>
  <si>
    <t>直连</t>
  </si>
  <si>
    <t>2419839</t>
  </si>
  <si>
    <t>英德英石园石头酒店</t>
  </si>
  <si>
    <t>237.00</t>
  </si>
  <si>
    <t>2022-02-16 11:55:36</t>
  </si>
  <si>
    <t>2419837</t>
  </si>
  <si>
    <t>2022-02-16 11:45:44</t>
  </si>
  <si>
    <t>2022-02-15</t>
  </si>
  <si>
    <t>2419442</t>
  </si>
  <si>
    <t>麗枫酒店(南京卡子门地铁站永乐路店)</t>
  </si>
  <si>
    <t>253.51</t>
  </si>
  <si>
    <t>2022-02-15 10:31:45</t>
  </si>
  <si>
    <t>2022-02-14</t>
  </si>
  <si>
    <t>2419298</t>
  </si>
  <si>
    <t>清远金子山森林雪谷壮瑶度假村</t>
  </si>
  <si>
    <t>1178.00</t>
  </si>
  <si>
    <t>2022-02-14 22:16:14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</si>
</sst>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6" fillId="22" borderId="1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0.87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44608</v>
      </c>
      <c r="G2" s="6">
        <v>44609</v>
      </c>
      <c r="H2" s="4">
        <v>2</v>
      </c>
      <c r="I2" s="4">
        <v>1</v>
      </c>
      <c r="J2" s="4">
        <v>2</v>
      </c>
      <c r="K2" s="4" t="s">
        <v>30</v>
      </c>
      <c r="L2" s="4">
        <v>1178</v>
      </c>
      <c r="M2" s="4">
        <v>1178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44606</v>
      </c>
      <c r="S2" s="6">
        <v>44624</v>
      </c>
      <c r="T2" s="4" t="s">
        <v>34</v>
      </c>
      <c r="U2" s="4">
        <v>1178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44608</v>
      </c>
      <c r="G3" s="6">
        <v>44609</v>
      </c>
      <c r="H3" s="4">
        <v>1</v>
      </c>
      <c r="I3" s="4">
        <v>1</v>
      </c>
      <c r="J3" s="4">
        <v>1</v>
      </c>
      <c r="K3" s="4" t="s">
        <v>30</v>
      </c>
      <c r="L3" s="4">
        <v>253.51</v>
      </c>
      <c r="M3" s="4">
        <v>253.51</v>
      </c>
      <c r="N3" s="4" t="s">
        <v>40</v>
      </c>
      <c r="O3" s="4" t="s">
        <v>32</v>
      </c>
      <c r="P3" s="4" t="s">
        <v>33</v>
      </c>
      <c r="Q3" s="4">
        <v>0</v>
      </c>
      <c r="R3" s="7">
        <v>44607</v>
      </c>
      <c r="S3" s="6">
        <v>44624</v>
      </c>
      <c r="T3" s="4" t="s">
        <v>34</v>
      </c>
      <c r="U3" s="4">
        <v>253.51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44608</v>
      </c>
      <c r="G4" s="6">
        <v>44609</v>
      </c>
      <c r="H4" s="4">
        <v>1</v>
      </c>
      <c r="I4" s="4">
        <v>1</v>
      </c>
      <c r="J4" s="4">
        <v>1</v>
      </c>
      <c r="K4" s="4" t="s">
        <v>30</v>
      </c>
      <c r="L4" s="4">
        <v>208</v>
      </c>
      <c r="M4" s="4">
        <v>208</v>
      </c>
      <c r="N4" s="4" t="s">
        <v>46</v>
      </c>
      <c r="O4" s="4" t="s">
        <v>32</v>
      </c>
      <c r="P4" s="4" t="s">
        <v>33</v>
      </c>
      <c r="Q4" s="4">
        <v>0</v>
      </c>
      <c r="R4" s="7">
        <v>44608</v>
      </c>
      <c r="S4" s="6">
        <v>44624</v>
      </c>
      <c r="T4" s="4" t="s">
        <v>34</v>
      </c>
      <c r="U4" s="4">
        <v>208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44608</v>
      </c>
      <c r="G5" s="6">
        <v>44609</v>
      </c>
      <c r="H5" s="4">
        <v>1</v>
      </c>
      <c r="I5" s="4">
        <v>1</v>
      </c>
      <c r="J5" s="4">
        <v>1</v>
      </c>
      <c r="K5" s="4" t="s">
        <v>30</v>
      </c>
      <c r="L5" s="4">
        <v>237</v>
      </c>
      <c r="M5" s="4">
        <v>237</v>
      </c>
      <c r="N5" s="4" t="s">
        <v>50</v>
      </c>
      <c r="O5" s="4" t="s">
        <v>32</v>
      </c>
      <c r="P5" s="4" t="s">
        <v>33</v>
      </c>
      <c r="Q5" s="4">
        <v>0</v>
      </c>
      <c r="R5" s="7">
        <v>44608</v>
      </c>
      <c r="S5" s="6">
        <v>44624</v>
      </c>
      <c r="T5" s="4" t="s">
        <v>34</v>
      </c>
      <c r="U5" s="4">
        <v>237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44608</v>
      </c>
      <c r="G6" s="6">
        <v>44609</v>
      </c>
      <c r="H6" s="4">
        <v>1</v>
      </c>
      <c r="I6" s="4">
        <v>1</v>
      </c>
      <c r="J6" s="4">
        <v>1</v>
      </c>
      <c r="K6" s="4" t="s">
        <v>30</v>
      </c>
      <c r="L6" s="4">
        <v>140</v>
      </c>
      <c r="M6" s="4">
        <v>140</v>
      </c>
      <c r="N6" s="4" t="s">
        <v>54</v>
      </c>
      <c r="O6" s="4" t="s">
        <v>32</v>
      </c>
      <c r="P6" s="4" t="s">
        <v>33</v>
      </c>
      <c r="Q6" s="4">
        <v>0</v>
      </c>
      <c r="R6" s="7">
        <v>44608</v>
      </c>
      <c r="S6" s="6">
        <v>44624</v>
      </c>
      <c r="T6" s="4" t="s">
        <v>34</v>
      </c>
      <c r="U6" s="4">
        <v>140</v>
      </c>
      <c r="V6" s="4">
        <v>0</v>
      </c>
      <c r="W6" s="4">
        <v>0</v>
      </c>
      <c r="X6" s="4" t="s">
        <v>55</v>
      </c>
      <c r="Y6" s="4" t="s">
        <v>42</v>
      </c>
    </row>
    <row r="7" s="4" customFormat="1" spans="1:25">
      <c r="A7" s="4" t="s">
        <v>51</v>
      </c>
      <c r="B7" s="4" t="s">
        <v>26</v>
      </c>
      <c r="C7" s="4" t="s">
        <v>56</v>
      </c>
      <c r="D7" s="4" t="s">
        <v>52</v>
      </c>
      <c r="E7" s="4" t="s">
        <v>53</v>
      </c>
      <c r="F7" s="6">
        <v>44608</v>
      </c>
      <c r="G7" s="6">
        <v>44609</v>
      </c>
      <c r="H7" s="4">
        <v>1</v>
      </c>
      <c r="I7" s="4">
        <v>1</v>
      </c>
      <c r="J7" s="4">
        <v>1</v>
      </c>
      <c r="K7" s="4" t="s">
        <v>30</v>
      </c>
      <c r="L7" s="4">
        <v>-140</v>
      </c>
      <c r="M7" s="4">
        <v>-140</v>
      </c>
      <c r="N7" s="4" t="s">
        <v>54</v>
      </c>
      <c r="O7" s="4" t="s">
        <v>32</v>
      </c>
      <c r="P7" s="4" t="s">
        <v>33</v>
      </c>
      <c r="Q7" s="4">
        <v>0</v>
      </c>
      <c r="R7" s="7">
        <v>44608</v>
      </c>
      <c r="S7" s="6">
        <v>44624</v>
      </c>
      <c r="T7" s="4" t="s">
        <v>34</v>
      </c>
      <c r="U7" s="4">
        <v>-140</v>
      </c>
      <c r="V7" s="4">
        <v>0</v>
      </c>
      <c r="W7" s="4">
        <v>0</v>
      </c>
      <c r="X7" s="4" t="s">
        <v>55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44608</v>
      </c>
      <c r="G8" s="6">
        <v>44609</v>
      </c>
      <c r="H8" s="4">
        <v>1</v>
      </c>
      <c r="I8" s="4">
        <v>1</v>
      </c>
      <c r="J8" s="4">
        <v>1</v>
      </c>
      <c r="K8" s="4" t="s">
        <v>30</v>
      </c>
      <c r="L8" s="4">
        <v>511.1</v>
      </c>
      <c r="M8" s="4">
        <v>511.1</v>
      </c>
      <c r="N8" s="4" t="s">
        <v>60</v>
      </c>
      <c r="O8" s="4" t="s">
        <v>32</v>
      </c>
      <c r="P8" s="4" t="s">
        <v>33</v>
      </c>
      <c r="Q8" s="4">
        <v>0</v>
      </c>
      <c r="R8" s="7">
        <v>44608</v>
      </c>
      <c r="S8" s="6">
        <v>44624</v>
      </c>
      <c r="T8" s="4" t="s">
        <v>34</v>
      </c>
      <c r="U8" s="4">
        <v>511.1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44608</v>
      </c>
      <c r="G9" s="6">
        <v>44609</v>
      </c>
      <c r="H9" s="4">
        <v>1</v>
      </c>
      <c r="I9" s="4">
        <v>1</v>
      </c>
      <c r="J9" s="4">
        <v>1</v>
      </c>
      <c r="K9" s="4" t="s">
        <v>30</v>
      </c>
      <c r="L9" s="4">
        <v>208</v>
      </c>
      <c r="M9" s="4">
        <v>208</v>
      </c>
      <c r="N9" s="4" t="s">
        <v>62</v>
      </c>
      <c r="O9" s="4" t="s">
        <v>32</v>
      </c>
      <c r="P9" s="4" t="s">
        <v>33</v>
      </c>
      <c r="Q9" s="4">
        <v>0</v>
      </c>
      <c r="R9" s="7">
        <v>44608</v>
      </c>
      <c r="S9" s="6">
        <v>44624</v>
      </c>
      <c r="T9" s="4" t="s">
        <v>34</v>
      </c>
      <c r="U9" s="4">
        <v>208</v>
      </c>
      <c r="V9" s="4">
        <v>0</v>
      </c>
      <c r="W9" s="4">
        <v>0</v>
      </c>
      <c r="X9" s="4" t="s">
        <v>63</v>
      </c>
      <c r="Y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F18"/>
    </sheetView>
  </sheetViews>
  <sheetFormatPr defaultColWidth="9" defaultRowHeight="13.5"/>
  <cols>
    <col min="1" max="1" width="12.625" style="4"/>
    <col min="2" max="2" width="10.375" style="4"/>
    <col min="3" max="3" width="10.875" style="4" customWidth="1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17361404924</v>
      </c>
      <c r="B2" s="6">
        <v>44608</v>
      </c>
      <c r="C2" s="6">
        <v>44609</v>
      </c>
      <c r="D2" s="4">
        <v>1178</v>
      </c>
      <c r="E2" s="4" t="str">
        <f>VLOOKUP(A2,HOP!A:L,12,0)</f>
        <v>1178.00</v>
      </c>
      <c r="F2" s="4" t="str">
        <f>VLOOKUP(A2,HOP!A:C,3,0)</f>
        <v>2419298</v>
      </c>
      <c r="G2" s="4">
        <f>D2-E2</f>
        <v>0</v>
      </c>
      <c r="H2" s="4" t="str">
        <f>$H$1&amp;F2</f>
        <v>，2419298</v>
      </c>
      <c r="I2" s="4" t="str">
        <f>VLOOKUP(A2,HOP!A:U,21,0)</f>
        <v>直采</v>
      </c>
    </row>
    <row r="3" s="4" customFormat="1" spans="1:9">
      <c r="A3" s="5">
        <v>17362727636</v>
      </c>
      <c r="B3" s="6">
        <v>44608</v>
      </c>
      <c r="C3" s="6">
        <v>44609</v>
      </c>
      <c r="D3" s="4">
        <v>253.51</v>
      </c>
      <c r="E3" s="4" t="str">
        <f>VLOOKUP(A3,HOP!A:L,12,0)</f>
        <v>253.51</v>
      </c>
      <c r="F3" s="4" t="str">
        <f>VLOOKUP(A3,HOP!A:C,3,0)</f>
        <v>2419442</v>
      </c>
      <c r="G3" s="4">
        <f t="shared" ref="G3:G8" si="0">D3-E3</f>
        <v>0</v>
      </c>
      <c r="H3" s="4" t="str">
        <f t="shared" ref="H3:H8" si="1">$H$1&amp;F3</f>
        <v>，2419442</v>
      </c>
      <c r="I3" s="4" t="str">
        <f>VLOOKUP(A3,HOP!A:U,21,0)</f>
        <v>直连</v>
      </c>
    </row>
    <row r="4" s="4" customFormat="1" spans="1:9">
      <c r="A4" s="5">
        <v>17369406815</v>
      </c>
      <c r="B4" s="6">
        <v>44608</v>
      </c>
      <c r="C4" s="6">
        <v>44609</v>
      </c>
      <c r="D4" s="4">
        <v>208</v>
      </c>
      <c r="E4" s="4" t="str">
        <f>VLOOKUP(A4,HOP!A:L,12,0)</f>
        <v>208.00</v>
      </c>
      <c r="F4" s="4" t="str">
        <f>VLOOKUP(A4,HOP!A:C,3,0)</f>
        <v>2419837</v>
      </c>
      <c r="G4" s="4">
        <f t="shared" si="0"/>
        <v>0</v>
      </c>
      <c r="H4" s="4" t="str">
        <f t="shared" si="1"/>
        <v>，2419837</v>
      </c>
      <c r="I4" s="4" t="str">
        <f>VLOOKUP(A4,HOP!A:U,21,0)</f>
        <v>直采</v>
      </c>
    </row>
    <row r="5" s="4" customFormat="1" spans="1:9">
      <c r="A5" s="5">
        <v>17369415659</v>
      </c>
      <c r="B5" s="6">
        <v>44608</v>
      </c>
      <c r="C5" s="6">
        <v>44609</v>
      </c>
      <c r="D5" s="4">
        <v>237</v>
      </c>
      <c r="E5" s="4" t="str">
        <f>VLOOKUP(A5,HOP!A:L,12,0)</f>
        <v>237.00</v>
      </c>
      <c r="F5" s="4" t="str">
        <f>VLOOKUP(A5,HOP!A:C,3,0)</f>
        <v>2419839</v>
      </c>
      <c r="G5" s="4">
        <f t="shared" si="0"/>
        <v>0</v>
      </c>
      <c r="H5" s="4" t="str">
        <f t="shared" si="1"/>
        <v>，2419839</v>
      </c>
      <c r="I5" s="4" t="str">
        <f>VLOOKUP(A5,HOP!A:U,21,0)</f>
        <v>直采</v>
      </c>
    </row>
    <row r="6" s="4" customFormat="1" hidden="1" spans="1:9">
      <c r="A6" s="5">
        <v>17374166678</v>
      </c>
      <c r="B6" s="6">
        <v>44608</v>
      </c>
      <c r="C6" s="6">
        <v>44609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17374828544</v>
      </c>
      <c r="B7" s="6">
        <v>44608</v>
      </c>
      <c r="C7" s="6">
        <v>44609</v>
      </c>
      <c r="D7" s="4">
        <v>511.1</v>
      </c>
      <c r="E7" s="4" t="str">
        <f>VLOOKUP(A7,HOP!A:L,12,0)</f>
        <v>511.10</v>
      </c>
      <c r="F7" s="4" t="str">
        <f>VLOOKUP(A7,HOP!A:C,3,0)</f>
        <v>2420064</v>
      </c>
      <c r="G7" s="4">
        <f t="shared" si="0"/>
        <v>0</v>
      </c>
      <c r="H7" s="4" t="str">
        <f t="shared" si="1"/>
        <v>，2420064</v>
      </c>
      <c r="I7" s="4" t="str">
        <f>VLOOKUP(A7,HOP!A:U,21,0)</f>
        <v>直连</v>
      </c>
    </row>
    <row r="8" s="4" customFormat="1" spans="1:9">
      <c r="A8" s="5">
        <v>17375638819</v>
      </c>
      <c r="B8" s="6">
        <v>44608</v>
      </c>
      <c r="C8" s="6">
        <v>44609</v>
      </c>
      <c r="D8" s="4">
        <v>208</v>
      </c>
      <c r="E8" s="4" t="str">
        <f>VLOOKUP(A8,HOP!A:L,12,0)</f>
        <v>208.00</v>
      </c>
      <c r="F8" s="4" t="str">
        <f>VLOOKUP(A8,HOP!A:C,3,0)</f>
        <v>2420134</v>
      </c>
      <c r="G8" s="4">
        <f t="shared" si="0"/>
        <v>0</v>
      </c>
      <c r="H8" s="4" t="str">
        <f t="shared" si="1"/>
        <v>，2420134</v>
      </c>
      <c r="I8" s="4" t="str">
        <f>VLOOKUP(A8,HOP!A:U,21,0)</f>
        <v>直采</v>
      </c>
    </row>
    <row r="10" spans="4:4">
      <c r="D10" s="4">
        <f>SUM(D2:D9)</f>
        <v>2595.61</v>
      </c>
    </row>
    <row r="15" spans="1:6">
      <c r="A15" s="4" t="s">
        <v>65</v>
      </c>
      <c r="E15" s="4">
        <v>1831</v>
      </c>
      <c r="F15" s="4">
        <v>2262.69</v>
      </c>
    </row>
    <row r="16" spans="1:6">
      <c r="A16" s="4" t="s">
        <v>66</v>
      </c>
      <c r="E16" s="4">
        <v>764.61</v>
      </c>
      <c r="F16" s="4">
        <v>944.88</v>
      </c>
    </row>
    <row r="17" spans="1:6">
      <c r="A17" s="4" t="s">
        <v>67</v>
      </c>
      <c r="E17" s="4">
        <f>SUBTOTAL(9,E15:E16)</f>
        <v>2595.61</v>
      </c>
      <c r="F17" s="4">
        <f>SUBTOTAL(9,F15:F16)</f>
        <v>3207.57</v>
      </c>
    </row>
    <row r="18" spans="1:1">
      <c r="A18" s="4" t="s">
        <v>68</v>
      </c>
    </row>
  </sheetData>
  <autoFilter ref="A1:XFD10">
    <filterColumn colId="3">
      <filters blank="1">
        <filter val="511.1"/>
        <filter val="253.51"/>
        <filter val="2595.61"/>
        <filter val="237"/>
        <filter val="208"/>
        <filter val="117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</row>
    <row r="2" s="1" customFormat="1" spans="1:21">
      <c r="A2" s="3">
        <v>17375638819</v>
      </c>
      <c r="B2" s="1" t="s">
        <v>87</v>
      </c>
      <c r="C2" s="1" t="s">
        <v>88</v>
      </c>
      <c r="D2" s="1" t="s">
        <v>89</v>
      </c>
      <c r="E2" s="1" t="s">
        <v>62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17374828544</v>
      </c>
      <c r="B3" s="1" t="s">
        <v>87</v>
      </c>
      <c r="C3" s="1" t="s">
        <v>102</v>
      </c>
      <c r="D3" s="1" t="s">
        <v>103</v>
      </c>
      <c r="E3" s="1" t="s">
        <v>60</v>
      </c>
      <c r="F3" s="1" t="s">
        <v>87</v>
      </c>
      <c r="G3" s="1" t="s">
        <v>90</v>
      </c>
      <c r="H3" s="1" t="s">
        <v>91</v>
      </c>
      <c r="I3" s="1" t="s">
        <v>104</v>
      </c>
      <c r="J3" s="1" t="s">
        <v>93</v>
      </c>
      <c r="K3" s="1" t="s">
        <v>104</v>
      </c>
      <c r="L3" s="1" t="s">
        <v>104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105</v>
      </c>
      <c r="S3" s="1" t="s">
        <v>99</v>
      </c>
      <c r="T3" s="1" t="s">
        <v>100</v>
      </c>
      <c r="U3" s="1" t="s">
        <v>106</v>
      </c>
    </row>
    <row r="4" s="1" customFormat="1" spans="1:21">
      <c r="A4" s="3">
        <v>17369415659</v>
      </c>
      <c r="B4" s="1" t="s">
        <v>87</v>
      </c>
      <c r="C4" s="1" t="s">
        <v>107</v>
      </c>
      <c r="D4" s="1" t="s">
        <v>108</v>
      </c>
      <c r="E4" s="1" t="s">
        <v>50</v>
      </c>
      <c r="F4" s="1" t="s">
        <v>87</v>
      </c>
      <c r="G4" s="1" t="s">
        <v>90</v>
      </c>
      <c r="H4" s="1" t="s">
        <v>91</v>
      </c>
      <c r="I4" s="1" t="s">
        <v>109</v>
      </c>
      <c r="J4" s="1" t="s">
        <v>93</v>
      </c>
      <c r="K4" s="1" t="s">
        <v>109</v>
      </c>
      <c r="L4" s="1" t="s">
        <v>109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110</v>
      </c>
      <c r="S4" s="1" t="s">
        <v>99</v>
      </c>
      <c r="T4" s="1" t="s">
        <v>100</v>
      </c>
      <c r="U4" s="1" t="s">
        <v>101</v>
      </c>
    </row>
    <row r="5" s="1" customFormat="1" spans="1:21">
      <c r="A5" s="3">
        <v>17369406815</v>
      </c>
      <c r="B5" s="1" t="s">
        <v>87</v>
      </c>
      <c r="C5" s="1" t="s">
        <v>111</v>
      </c>
      <c r="D5" s="1" t="s">
        <v>89</v>
      </c>
      <c r="E5" s="1" t="s">
        <v>46</v>
      </c>
      <c r="F5" s="1" t="s">
        <v>87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92</v>
      </c>
      <c r="L5" s="1" t="s">
        <v>92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112</v>
      </c>
      <c r="S5" s="1" t="s">
        <v>99</v>
      </c>
      <c r="T5" s="1" t="s">
        <v>100</v>
      </c>
      <c r="U5" s="1" t="s">
        <v>101</v>
      </c>
    </row>
    <row r="6" s="1" customFormat="1" spans="1:21">
      <c r="A6" s="3">
        <v>17362727636</v>
      </c>
      <c r="B6" s="1" t="s">
        <v>113</v>
      </c>
      <c r="C6" s="1" t="s">
        <v>114</v>
      </c>
      <c r="D6" s="1" t="s">
        <v>115</v>
      </c>
      <c r="E6" s="1" t="s">
        <v>40</v>
      </c>
      <c r="F6" s="1" t="s">
        <v>87</v>
      </c>
      <c r="G6" s="1" t="s">
        <v>90</v>
      </c>
      <c r="H6" s="1" t="s">
        <v>91</v>
      </c>
      <c r="I6" s="1" t="s">
        <v>116</v>
      </c>
      <c r="J6" s="1" t="s">
        <v>93</v>
      </c>
      <c r="K6" s="1" t="s">
        <v>116</v>
      </c>
      <c r="L6" s="1" t="s">
        <v>116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117</v>
      </c>
      <c r="S6" s="1" t="s">
        <v>99</v>
      </c>
      <c r="T6" s="1" t="s">
        <v>100</v>
      </c>
      <c r="U6" s="1" t="s">
        <v>106</v>
      </c>
    </row>
    <row r="7" s="1" customFormat="1" spans="1:21">
      <c r="A7" s="3">
        <v>17361404924</v>
      </c>
      <c r="B7" s="1" t="s">
        <v>118</v>
      </c>
      <c r="C7" s="1" t="s">
        <v>119</v>
      </c>
      <c r="D7" s="1" t="s">
        <v>120</v>
      </c>
      <c r="E7" s="1" t="s">
        <v>31</v>
      </c>
      <c r="F7" s="1" t="s">
        <v>87</v>
      </c>
      <c r="G7" s="1" t="s">
        <v>90</v>
      </c>
      <c r="H7" s="1" t="s">
        <v>91</v>
      </c>
      <c r="I7" s="1" t="s">
        <v>121</v>
      </c>
      <c r="J7" s="1" t="s">
        <v>93</v>
      </c>
      <c r="K7" s="1" t="s">
        <v>121</v>
      </c>
      <c r="L7" s="1" t="s">
        <v>121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122</v>
      </c>
      <c r="S7" s="1" t="s">
        <v>99</v>
      </c>
      <c r="T7" s="1" t="s">
        <v>100</v>
      </c>
      <c r="U7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2022-03-04T01:33:41Z</dcterms:created>
  <dcterms:modified xsi:type="dcterms:W3CDTF">2022-03-04T01:39:14Z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75819F1ED7484C019FF0A587A5926B4C</vt:lpwstr>
  </property>
  <property fmtid="{D5CDD505-2E9C-101B-9397-08002B2CF9AE}" pid="3" name="KSOProductBuildVer">
    <vt:lpwstr>2052-11.1.0.11365</vt:lpwstr>
  </property>
</Properties>
</file>