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<sst xmlns="http://schemas.openxmlformats.org/spreadsheetml/2006/main" count="491" uniqueCount="172">
  <si>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</si>
  <si>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</si>
  <si>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</si>
  <si>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</si>
  <si>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</si>
  <si>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</si>
  <si>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</si>
  <si>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</si>
  <si>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</si>
  <si>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</si>
  <si>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</si>
  <si>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</si>
  <si>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</si>
  <si>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</si>
  <si>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</si>
  <si>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</si>
  <si>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</si>
  <si>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</si>
  <si>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</si>
  <si>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</si>
  <si>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</si>
  <si>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</si>
  <si>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</si>
  <si>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</si>
  <si>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</si>
  <si>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17367183862	</t>
  </si>
  <si>
    <t>Ctrip</t>
  </si>
  <si>
    <t>正常</t>
  </si>
  <si>
    <t>[南京]麗枫酒店(南京卡子门地铁站永乐路店)(67323220)</t>
  </si>
  <si>
    <t>豪华双床房&lt;双人入住&gt;&lt;内宾&gt;&lt;预付&gt;&lt;无早&gt;</t>
  </si>
  <si>
    <t>CNY</t>
  </si>
  <si>
    <t>崔志威</t>
  </si>
  <si>
    <t>CA363220305CNY</t>
  </si>
  <si>
    <t>未提现</t>
  </si>
  <si>
    <t>携程开票</t>
  </si>
  <si>
    <t xml:space="preserve">	</t>
  </si>
  <si>
    <t xml:space="preserve">17368360951	</t>
  </si>
  <si>
    <t>[汕头]麗枫酒店(汕头海滨路观海长廊店)(68299987)</t>
  </si>
  <si>
    <t>豪华大床房&lt;双人入住&gt;&lt;内宾&gt;&lt;预付&gt;&lt;无早&gt;</t>
  </si>
  <si>
    <t>潘重远</t>
  </si>
  <si>
    <t xml:space="preserve">2419680	</t>
  </si>
  <si>
    <t xml:space="preserve">17369356113	</t>
  </si>
  <si>
    <t>[上海]上海斯格威铂尔曼大酒店(24864604)</t>
  </si>
  <si>
    <t>行政大床房&lt;双人入住&gt;&lt;内宾&gt;&lt;预付&gt;&lt;双早&gt;</t>
  </si>
  <si>
    <t>庞松涛</t>
  </si>
  <si>
    <t xml:space="preserve">2419831	</t>
  </si>
  <si>
    <t xml:space="preserve">17377346724	</t>
  </si>
  <si>
    <t>[香港]荃湾西如心酒店(Nina Hotel Tsuen Wan West)(1701575)</t>
  </si>
  <si>
    <t>高座高级客房&lt;双人入住&gt;&lt;内宾&gt;&lt;预付&gt;&lt;无早&gt;</t>
  </si>
  <si>
    <t>wang/sizheng</t>
  </si>
  <si>
    <t xml:space="preserve">2420347	</t>
  </si>
  <si>
    <t>退单</t>
  </si>
  <si>
    <t xml:space="preserve">17381958365	</t>
  </si>
  <si>
    <t>[英德]英德石头酒店(78167352)</t>
  </si>
  <si>
    <t>湖景双人房&lt;双人入住&gt;&lt;双早&gt;</t>
  </si>
  <si>
    <t>邓智光,罗国坚</t>
  </si>
  <si>
    <t xml:space="preserve">2420413	</t>
  </si>
  <si>
    <t xml:space="preserve">17383083482	</t>
  </si>
  <si>
    <t>[江门]江门名冠金凯悦酒店(28096205)</t>
  </si>
  <si>
    <t>商务大床房&lt;双人入住&gt;&lt;内宾&gt;&lt;预付&gt;&lt;双早&gt;</t>
  </si>
  <si>
    <t>张张张</t>
  </si>
  <si>
    <t xml:space="preserve">2420490	</t>
  </si>
  <si>
    <t>取消</t>
  </si>
  <si>
    <t xml:space="preserve">17384137634	</t>
  </si>
  <si>
    <t>[临沂]临沂滨河智选假日酒店(67322969)</t>
  </si>
  <si>
    <t>标准双床房&lt;双人入住&gt;&lt;内宾&gt;&lt;预付&gt;&lt;双早&gt;</t>
  </si>
  <si>
    <t>吕振华</t>
  </si>
  <si>
    <t xml:space="preserve">17384422359	</t>
  </si>
  <si>
    <t>[杭州]丽呈布鲁克酒店(杭州西溪天堂)(82786302)</t>
  </si>
  <si>
    <t>精选大床房&lt;双人入住&gt;&lt;中宾&gt;&lt;无早&gt;</t>
  </si>
  <si>
    <t>廖永畅</t>
  </si>
  <si>
    <t xml:space="preserve">2420794	</t>
  </si>
  <si>
    <t xml:space="preserve">17384752650	</t>
  </si>
  <si>
    <t>[梅州]梅州客天下艺术家园酒店(83268462)</t>
  </si>
  <si>
    <t>伴山别墅双床房&lt;超值特惠&gt;&lt;双人入住&gt;&lt;日历房套餐高价值&gt;&lt;双早&gt;&lt;新酒店礼盒&gt;</t>
  </si>
  <si>
    <t>江腾飞</t>
  </si>
  <si>
    <t xml:space="preserve">2420965	</t>
  </si>
  <si>
    <t xml:space="preserve">684438	</t>
  </si>
  <si>
    <t xml:space="preserve">17384785877	</t>
  </si>
  <si>
    <t>[连山]连山江景酒店(83922563)</t>
  </si>
  <si>
    <t>大床房&lt;双早&gt;</t>
  </si>
  <si>
    <t>肖立志</t>
  </si>
  <si>
    <t xml:space="preserve">2420985	</t>
  </si>
  <si>
    <t xml:space="preserve">17384846053	</t>
  </si>
  <si>
    <t>邵奇章</t>
  </si>
  <si>
    <t xml:space="preserve">2421031	</t>
  </si>
  <si>
    <t xml:space="preserve">17384948090	</t>
  </si>
  <si>
    <t>商务大床房&lt;双人入住&gt;&lt;内宾&gt;&lt;预付&gt;&lt;无早&gt;</t>
  </si>
  <si>
    <t>韦日晟</t>
  </si>
  <si>
    <t xml:space="preserve">17385262262	</t>
  </si>
  <si>
    <t>王珂豪</t>
  </si>
  <si>
    <t xml:space="preserve">17385581198	</t>
  </si>
  <si>
    <t>叶丽亚</t>
  </si>
  <si>
    <t xml:space="preserve">2421397	</t>
  </si>
  <si>
    <t>，</t>
  </si>
  <si>
    <t>A220305093942481</t>
  </si>
  <si>
    <t>A220305094032481</t>
  </si>
  <si>
    <t>CNY / HKD 当前参考汇率: 1.235362555</t>
  </si>
  <si>
    <t>总计： 3777.22 CNY/
4666.24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</si>
  <si>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</si>
  <si>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</si>
  <si>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</si>
  <si>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</si>
  <si>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</si>
  <si>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</si>
  <si>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</si>
  <si>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</si>
  <si>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</si>
  <si>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</si>
  <si>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</si>
  <si>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</si>
  <si>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</si>
  <si>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</si>
  <si>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</si>
  <si>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</si>
  <si>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</si>
  <si>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</si>
  <si>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</si>
  <si>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2419626</t>
  </si>
  <si>
    <t>麗枫酒店(南京卡子门地铁站永乐路店)</t>
  </si>
  <si>
    <t>2022-02-17</t>
  </si>
  <si>
    <t>2022-02-18</t>
  </si>
  <si>
    <t>退房日周结</t>
  </si>
  <si>
    <t>251.39</t>
  </si>
  <si>
    <t>RMB</t>
  </si>
  <si>
    <t>0</t>
  </si>
  <si>
    <t>0.00</t>
  </si>
  <si>
    <t>携程国内直连(DD)</t>
  </si>
  <si>
    <t>01.011249</t>
  </si>
  <si>
    <t>2022-02-15 19:47:26</t>
  </si>
  <si>
    <t>否</t>
  </si>
  <si>
    <t>汇智国际旅游发展有限公司</t>
  </si>
  <si>
    <t>直连</t>
  </si>
  <si>
    <t>2022-02-16</t>
  </si>
  <si>
    <t>2419680</t>
  </si>
  <si>
    <t>麗枫酒店(汕头海滨路观海长廊店)</t>
  </si>
  <si>
    <t>459.60</t>
  </si>
  <si>
    <t>234.12</t>
  </si>
  <si>
    <t>-225</t>
  </si>
  <si>
    <t>2022-02-16 00:08:28</t>
  </si>
  <si>
    <t>2419831</t>
  </si>
  <si>
    <t>上海斯格威铂尔曼大酒店</t>
  </si>
  <si>
    <t>862.59</t>
  </si>
  <si>
    <t>2022-02-16 11:26:49</t>
  </si>
  <si>
    <t>2420347</t>
  </si>
  <si>
    <t>荃湾西如心酒店</t>
  </si>
  <si>
    <t>wang sizheng</t>
  </si>
  <si>
    <t>434.30</t>
  </si>
  <si>
    <t>2022-02-17 10:33:24</t>
  </si>
  <si>
    <t>2420413</t>
  </si>
  <si>
    <t>英德英石园石头酒店</t>
  </si>
  <si>
    <t>474.00</t>
  </si>
  <si>
    <t>2022-02-17 13:09:04</t>
  </si>
  <si>
    <t>直采</t>
  </si>
  <si>
    <t>2420794</t>
  </si>
  <si>
    <t>丽呈布鲁克酒店(杭州西溪天堂)</t>
  </si>
  <si>
    <t>186.66</t>
  </si>
  <si>
    <t>2022-02-17 18:50:12</t>
  </si>
  <si>
    <t>2420965</t>
  </si>
  <si>
    <t>梅州客天下艺术家园酒店</t>
  </si>
  <si>
    <t>375.23</t>
  </si>
  <si>
    <t>2022-02-17 19:49:44</t>
  </si>
  <si>
    <t>2421031</t>
  </si>
  <si>
    <t>2022-02-17 20:11:08</t>
  </si>
  <si>
    <t>2421082</t>
  </si>
  <si>
    <t>江门名冠金凯悦酒店</t>
  </si>
  <si>
    <t>398.95</t>
  </si>
  <si>
    <t>2022-02-17 20:27:28</t>
  </si>
  <si>
    <t>2421241</t>
  </si>
  <si>
    <t>2022-02-17 21:30:14</t>
  </si>
  <si>
    <t>2421397</t>
  </si>
  <si>
    <t>2022-02-17 22:39:46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</si>
</sst>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5" fillId="9" borderId="1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44609</v>
      </c>
      <c r="G2" s="6">
        <v>44610</v>
      </c>
      <c r="H2" s="4">
        <v>1</v>
      </c>
      <c r="I2" s="4">
        <v>1</v>
      </c>
      <c r="J2" s="4">
        <v>1</v>
      </c>
      <c r="K2" s="4" t="s">
        <v>30</v>
      </c>
      <c r="L2" s="4">
        <v>251.39</v>
      </c>
      <c r="M2" s="4">
        <v>251.39</v>
      </c>
      <c r="N2" s="4" t="s">
        <v>31</v>
      </c>
      <c r="O2" s="4" t="s">
        <v>32</v>
      </c>
      <c r="P2" s="4" t="s">
        <v>33</v>
      </c>
      <c r="Q2" s="4">
        <v>0</v>
      </c>
      <c r="R2" s="7">
        <v>44607</v>
      </c>
      <c r="S2" s="6">
        <v>44625</v>
      </c>
      <c r="T2" s="4" t="s">
        <v>34</v>
      </c>
      <c r="U2" s="4">
        <v>251.39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44608</v>
      </c>
      <c r="G3" s="6">
        <v>44610</v>
      </c>
      <c r="H3" s="4">
        <v>1</v>
      </c>
      <c r="I3" s="4">
        <v>2</v>
      </c>
      <c r="J3" s="4">
        <v>2</v>
      </c>
      <c r="K3" s="4" t="s">
        <v>30</v>
      </c>
      <c r="L3" s="4">
        <v>459.6</v>
      </c>
      <c r="M3" s="4">
        <v>459.6</v>
      </c>
      <c r="N3" s="4" t="s">
        <v>39</v>
      </c>
      <c r="O3" s="4" t="s">
        <v>32</v>
      </c>
      <c r="P3" s="4" t="s">
        <v>33</v>
      </c>
      <c r="Q3" s="4">
        <v>0</v>
      </c>
      <c r="R3" s="7">
        <v>44608</v>
      </c>
      <c r="S3" s="6">
        <v>44625</v>
      </c>
      <c r="T3" s="4" t="s">
        <v>34</v>
      </c>
      <c r="U3" s="4">
        <v>459.6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44609</v>
      </c>
      <c r="G4" s="6">
        <v>44610</v>
      </c>
      <c r="H4" s="4">
        <v>1</v>
      </c>
      <c r="I4" s="4">
        <v>1</v>
      </c>
      <c r="J4" s="4">
        <v>1</v>
      </c>
      <c r="K4" s="4" t="s">
        <v>30</v>
      </c>
      <c r="L4" s="4">
        <v>862.59</v>
      </c>
      <c r="M4" s="4">
        <v>862.59</v>
      </c>
      <c r="N4" s="4" t="s">
        <v>44</v>
      </c>
      <c r="O4" s="4" t="s">
        <v>32</v>
      </c>
      <c r="P4" s="4" t="s">
        <v>33</v>
      </c>
      <c r="Q4" s="4">
        <v>0</v>
      </c>
      <c r="R4" s="7">
        <v>44608</v>
      </c>
      <c r="S4" s="6">
        <v>44625</v>
      </c>
      <c r="T4" s="4" t="s">
        <v>34</v>
      </c>
      <c r="U4" s="4">
        <v>862.59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44609</v>
      </c>
      <c r="G5" s="6">
        <v>44610</v>
      </c>
      <c r="H5" s="4">
        <v>1</v>
      </c>
      <c r="I5" s="4">
        <v>1</v>
      </c>
      <c r="J5" s="4">
        <v>1</v>
      </c>
      <c r="K5" s="4" t="s">
        <v>30</v>
      </c>
      <c r="L5" s="4">
        <v>434.3</v>
      </c>
      <c r="M5" s="4">
        <v>434.3</v>
      </c>
      <c r="N5" s="4" t="s">
        <v>49</v>
      </c>
      <c r="O5" s="4" t="s">
        <v>32</v>
      </c>
      <c r="P5" s="4" t="s">
        <v>33</v>
      </c>
      <c r="Q5" s="4">
        <v>0</v>
      </c>
      <c r="R5" s="7">
        <v>44609</v>
      </c>
      <c r="S5" s="6">
        <v>44625</v>
      </c>
      <c r="T5" s="4" t="s">
        <v>34</v>
      </c>
      <c r="U5" s="4">
        <v>434.3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36</v>
      </c>
      <c r="B6" s="4" t="s">
        <v>26</v>
      </c>
      <c r="C6" s="4" t="s">
        <v>51</v>
      </c>
      <c r="D6" s="4" t="s">
        <v>37</v>
      </c>
      <c r="E6" s="4" t="s">
        <v>38</v>
      </c>
      <c r="F6" s="6">
        <v>44608</v>
      </c>
      <c r="G6" s="6">
        <v>44610</v>
      </c>
      <c r="H6" s="4">
        <v>1</v>
      </c>
      <c r="I6" s="4">
        <v>2</v>
      </c>
      <c r="J6" s="4">
        <v>2</v>
      </c>
      <c r="K6" s="4" t="s">
        <v>30</v>
      </c>
      <c r="L6" s="4">
        <v>-225.48</v>
      </c>
      <c r="M6" s="4">
        <v>-225.48</v>
      </c>
      <c r="N6" s="4" t="s">
        <v>39</v>
      </c>
      <c r="O6" s="4" t="s">
        <v>32</v>
      </c>
      <c r="P6" s="4" t="s">
        <v>33</v>
      </c>
      <c r="Q6" s="4">
        <v>0</v>
      </c>
      <c r="R6" s="7">
        <v>44608</v>
      </c>
      <c r="S6" s="6">
        <v>44625</v>
      </c>
      <c r="T6" s="4" t="s">
        <v>34</v>
      </c>
      <c r="U6" s="4">
        <v>-225.48</v>
      </c>
      <c r="V6" s="4">
        <v>0</v>
      </c>
      <c r="W6" s="4">
        <v>0</v>
      </c>
      <c r="X6" s="4" t="s">
        <v>40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44609</v>
      </c>
      <c r="G7" s="6">
        <v>44610</v>
      </c>
      <c r="H7" s="4">
        <v>2</v>
      </c>
      <c r="I7" s="4">
        <v>1</v>
      </c>
      <c r="J7" s="4">
        <v>2</v>
      </c>
      <c r="K7" s="4" t="s">
        <v>30</v>
      </c>
      <c r="L7" s="4">
        <v>474</v>
      </c>
      <c r="M7" s="4">
        <v>474</v>
      </c>
      <c r="N7" s="4" t="s">
        <v>55</v>
      </c>
      <c r="O7" s="4" t="s">
        <v>32</v>
      </c>
      <c r="P7" s="4" t="s">
        <v>33</v>
      </c>
      <c r="Q7" s="4">
        <v>0</v>
      </c>
      <c r="R7" s="7">
        <v>44609</v>
      </c>
      <c r="S7" s="6">
        <v>44625</v>
      </c>
      <c r="T7" s="4" t="s">
        <v>34</v>
      </c>
      <c r="U7" s="4">
        <v>474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44609</v>
      </c>
      <c r="G8" s="6">
        <v>44610</v>
      </c>
      <c r="H8" s="4">
        <v>1</v>
      </c>
      <c r="I8" s="4">
        <v>1</v>
      </c>
      <c r="J8" s="4">
        <v>1</v>
      </c>
      <c r="K8" s="4" t="s">
        <v>30</v>
      </c>
      <c r="L8" s="4">
        <v>548.43</v>
      </c>
      <c r="M8" s="4">
        <v>548.43</v>
      </c>
      <c r="N8" s="4" t="s">
        <v>60</v>
      </c>
      <c r="O8" s="4" t="s">
        <v>32</v>
      </c>
      <c r="P8" s="4" t="s">
        <v>33</v>
      </c>
      <c r="Q8" s="4">
        <v>0</v>
      </c>
      <c r="R8" s="7">
        <v>44609</v>
      </c>
      <c r="S8" s="6">
        <v>44625</v>
      </c>
      <c r="T8" s="4" t="s">
        <v>34</v>
      </c>
      <c r="U8" s="4">
        <v>548.43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62</v>
      </c>
      <c r="D9" s="4" t="s">
        <v>58</v>
      </c>
      <c r="E9" s="4" t="s">
        <v>59</v>
      </c>
      <c r="F9" s="6">
        <v>44609</v>
      </c>
      <c r="G9" s="6">
        <v>44610</v>
      </c>
      <c r="H9" s="4">
        <v>1</v>
      </c>
      <c r="I9" s="4">
        <v>1</v>
      </c>
      <c r="J9" s="4">
        <v>1</v>
      </c>
      <c r="K9" s="4" t="s">
        <v>30</v>
      </c>
      <c r="L9" s="4">
        <v>-548.43</v>
      </c>
      <c r="M9" s="4">
        <v>-548.43</v>
      </c>
      <c r="N9" s="4" t="s">
        <v>60</v>
      </c>
      <c r="O9" s="4" t="s">
        <v>32</v>
      </c>
      <c r="P9" s="4" t="s">
        <v>33</v>
      </c>
      <c r="Q9" s="4">
        <v>0</v>
      </c>
      <c r="R9" s="7">
        <v>44609</v>
      </c>
      <c r="S9" s="6">
        <v>44625</v>
      </c>
      <c r="T9" s="4" t="s">
        <v>34</v>
      </c>
      <c r="U9" s="4">
        <v>-548.43</v>
      </c>
      <c r="V9" s="4">
        <v>0</v>
      </c>
      <c r="W9" s="4">
        <v>0</v>
      </c>
      <c r="X9" s="4" t="s">
        <v>61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44609</v>
      </c>
      <c r="G10" s="6">
        <v>44610</v>
      </c>
      <c r="H10" s="4">
        <v>1</v>
      </c>
      <c r="I10" s="4">
        <v>1</v>
      </c>
      <c r="J10" s="4">
        <v>1</v>
      </c>
      <c r="K10" s="4" t="s">
        <v>30</v>
      </c>
      <c r="L10" s="4">
        <v>253.51</v>
      </c>
      <c r="M10" s="4">
        <v>253.51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44609</v>
      </c>
      <c r="S10" s="6">
        <v>44625</v>
      </c>
      <c r="T10" s="4" t="s">
        <v>34</v>
      </c>
      <c r="U10" s="4">
        <v>253.51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44609</v>
      </c>
      <c r="G11" s="6">
        <v>44610</v>
      </c>
      <c r="H11" s="4">
        <v>1</v>
      </c>
      <c r="I11" s="4">
        <v>1</v>
      </c>
      <c r="J11" s="4">
        <v>1</v>
      </c>
      <c r="K11" s="4" t="s">
        <v>30</v>
      </c>
      <c r="L11" s="4">
        <v>186.66</v>
      </c>
      <c r="M11" s="4">
        <v>186.66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44609</v>
      </c>
      <c r="S11" s="6">
        <v>44625</v>
      </c>
      <c r="T11" s="4" t="s">
        <v>34</v>
      </c>
      <c r="U11" s="4">
        <v>186.66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44609</v>
      </c>
      <c r="G12" s="6">
        <v>44610</v>
      </c>
      <c r="H12" s="4">
        <v>1</v>
      </c>
      <c r="I12" s="4">
        <v>1</v>
      </c>
      <c r="J12" s="4">
        <v>1</v>
      </c>
      <c r="K12" s="4" t="s">
        <v>30</v>
      </c>
      <c r="L12" s="4">
        <v>375.23</v>
      </c>
      <c r="M12" s="4">
        <v>375.23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44609</v>
      </c>
      <c r="S12" s="6">
        <v>44625</v>
      </c>
      <c r="T12" s="4" t="s">
        <v>34</v>
      </c>
      <c r="U12" s="4">
        <v>375.23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44609</v>
      </c>
      <c r="G13" s="6">
        <v>44610</v>
      </c>
      <c r="H13" s="4">
        <v>1</v>
      </c>
      <c r="I13" s="4">
        <v>1</v>
      </c>
      <c r="J13" s="4">
        <v>1</v>
      </c>
      <c r="K13" s="4" t="s">
        <v>30</v>
      </c>
      <c r="L13" s="4">
        <v>213</v>
      </c>
      <c r="M13" s="4">
        <v>213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44609</v>
      </c>
      <c r="S13" s="6">
        <v>44625</v>
      </c>
      <c r="T13" s="4" t="s">
        <v>34</v>
      </c>
      <c r="U13" s="4">
        <v>213</v>
      </c>
      <c r="V13" s="4">
        <v>0</v>
      </c>
      <c r="W13" s="4">
        <v>0</v>
      </c>
      <c r="X13" s="4" t="s">
        <v>82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62</v>
      </c>
      <c r="D14" s="4" t="s">
        <v>79</v>
      </c>
      <c r="E14" s="4" t="s">
        <v>80</v>
      </c>
      <c r="F14" s="6">
        <v>44609</v>
      </c>
      <c r="G14" s="6">
        <v>44610</v>
      </c>
      <c r="H14" s="4">
        <v>1</v>
      </c>
      <c r="I14" s="4">
        <v>1</v>
      </c>
      <c r="J14" s="4">
        <v>1</v>
      </c>
      <c r="K14" s="4" t="s">
        <v>30</v>
      </c>
      <c r="L14" s="4">
        <v>-213</v>
      </c>
      <c r="M14" s="4">
        <v>-213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44609</v>
      </c>
      <c r="S14" s="6">
        <v>44625</v>
      </c>
      <c r="T14" s="4" t="s">
        <v>34</v>
      </c>
      <c r="U14" s="4">
        <v>-213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68</v>
      </c>
      <c r="E15" s="4" t="s">
        <v>69</v>
      </c>
      <c r="F15" s="6">
        <v>44609</v>
      </c>
      <c r="G15" s="6">
        <v>44610</v>
      </c>
      <c r="H15" s="4">
        <v>1</v>
      </c>
      <c r="I15" s="4">
        <v>1</v>
      </c>
      <c r="J15" s="4">
        <v>1</v>
      </c>
      <c r="K15" s="4" t="s">
        <v>30</v>
      </c>
      <c r="L15" s="4">
        <v>186.66</v>
      </c>
      <c r="M15" s="4">
        <v>186.66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44609</v>
      </c>
      <c r="S15" s="6">
        <v>44625</v>
      </c>
      <c r="T15" s="4" t="s">
        <v>34</v>
      </c>
      <c r="U15" s="4">
        <v>186.66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58</v>
      </c>
      <c r="E16" s="4" t="s">
        <v>87</v>
      </c>
      <c r="F16" s="6">
        <v>44609</v>
      </c>
      <c r="G16" s="6">
        <v>44610</v>
      </c>
      <c r="H16" s="4">
        <v>1</v>
      </c>
      <c r="I16" s="4">
        <v>1</v>
      </c>
      <c r="J16" s="4">
        <v>1</v>
      </c>
      <c r="K16" s="4" t="s">
        <v>30</v>
      </c>
      <c r="L16" s="4">
        <v>398.95</v>
      </c>
      <c r="M16" s="4">
        <v>398.95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44609</v>
      </c>
      <c r="S16" s="6">
        <v>44625</v>
      </c>
      <c r="T16" s="4" t="s">
        <v>34</v>
      </c>
      <c r="U16" s="4">
        <v>398.95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68</v>
      </c>
      <c r="E17" s="4" t="s">
        <v>69</v>
      </c>
      <c r="F17" s="6">
        <v>44609</v>
      </c>
      <c r="G17" s="6">
        <v>44610</v>
      </c>
      <c r="H17" s="4">
        <v>1</v>
      </c>
      <c r="I17" s="4">
        <v>1</v>
      </c>
      <c r="J17" s="4">
        <v>1</v>
      </c>
      <c r="K17" s="4" t="s">
        <v>30</v>
      </c>
      <c r="L17" s="4">
        <v>186.66</v>
      </c>
      <c r="M17" s="4">
        <v>186.66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44609</v>
      </c>
      <c r="S17" s="6">
        <v>44625</v>
      </c>
      <c r="T17" s="4" t="s">
        <v>34</v>
      </c>
      <c r="U17" s="4">
        <v>186.66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63</v>
      </c>
      <c r="B18" s="4" t="s">
        <v>26</v>
      </c>
      <c r="C18" s="4" t="s">
        <v>62</v>
      </c>
      <c r="D18" s="4" t="s">
        <v>64</v>
      </c>
      <c r="E18" s="4" t="s">
        <v>65</v>
      </c>
      <c r="F18" s="6">
        <v>44609</v>
      </c>
      <c r="G18" s="6">
        <v>44610</v>
      </c>
      <c r="H18" s="4">
        <v>1</v>
      </c>
      <c r="I18" s="4">
        <v>1</v>
      </c>
      <c r="J18" s="4">
        <v>1</v>
      </c>
      <c r="K18" s="4" t="s">
        <v>30</v>
      </c>
      <c r="L18" s="4">
        <v>-253.51</v>
      </c>
      <c r="M18" s="4">
        <v>-253.51</v>
      </c>
      <c r="N18" s="4" t="s">
        <v>66</v>
      </c>
      <c r="O18" s="4" t="s">
        <v>32</v>
      </c>
      <c r="P18" s="4" t="s">
        <v>33</v>
      </c>
      <c r="Q18" s="4">
        <v>0</v>
      </c>
      <c r="R18" s="7">
        <v>44609</v>
      </c>
      <c r="S18" s="6">
        <v>44625</v>
      </c>
      <c r="T18" s="4" t="s">
        <v>34</v>
      </c>
      <c r="U18" s="4">
        <v>-253.51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68</v>
      </c>
      <c r="E19" s="4" t="s">
        <v>69</v>
      </c>
      <c r="F19" s="6">
        <v>44609</v>
      </c>
      <c r="G19" s="6">
        <v>44610</v>
      </c>
      <c r="H19" s="4">
        <v>1</v>
      </c>
      <c r="I19" s="4">
        <v>1</v>
      </c>
      <c r="J19" s="4">
        <v>1</v>
      </c>
      <c r="K19" s="4" t="s">
        <v>30</v>
      </c>
      <c r="L19" s="4">
        <v>186.66</v>
      </c>
      <c r="M19" s="4">
        <v>186.66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44609</v>
      </c>
      <c r="S19" s="6">
        <v>44625</v>
      </c>
      <c r="T19" s="4" t="s">
        <v>34</v>
      </c>
      <c r="U19" s="4">
        <v>186.66</v>
      </c>
      <c r="V19" s="4">
        <v>0</v>
      </c>
      <c r="W19" s="4">
        <v>0</v>
      </c>
      <c r="X19" s="4" t="s">
        <v>93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2" sqref="A22:F2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17367183862</v>
      </c>
      <c r="B2" s="6">
        <v>44609</v>
      </c>
      <c r="C2" s="6">
        <v>44610</v>
      </c>
      <c r="D2" s="4">
        <v>251.39</v>
      </c>
      <c r="E2" s="4" t="str">
        <f>VLOOKUP(A2,HOP!A:L,12,0)</f>
        <v>251.39</v>
      </c>
      <c r="F2" s="4" t="str">
        <f>VLOOKUP(A2,HOP!A:C,3,0)</f>
        <v>2419626</v>
      </c>
      <c r="G2" s="4">
        <f>D2-E2</f>
        <v>0</v>
      </c>
      <c r="H2" s="4" t="str">
        <f>$H$1&amp;F2</f>
        <v>，2419626</v>
      </c>
      <c r="I2" s="4" t="str">
        <f>VLOOKUP(A2,HOP!A:U,21,0)</f>
        <v>直连</v>
      </c>
    </row>
    <row r="3" s="4" customFormat="1" spans="1:9">
      <c r="A3" s="5">
        <v>17368360951</v>
      </c>
      <c r="B3" s="6">
        <v>44608</v>
      </c>
      <c r="C3" s="6">
        <v>44610</v>
      </c>
      <c r="D3" s="4">
        <v>234.12</v>
      </c>
      <c r="E3" s="4" t="str">
        <f>VLOOKUP(A3,HOP!A:L,12,0)</f>
        <v>234.12</v>
      </c>
      <c r="F3" s="4" t="str">
        <f>VLOOKUP(A3,HOP!A:C,3,0)</f>
        <v>2419680</v>
      </c>
      <c r="G3" s="4">
        <f t="shared" ref="G3:G15" si="0">D3-E3</f>
        <v>0</v>
      </c>
      <c r="H3" s="4" t="str">
        <f t="shared" ref="H3:H15" si="1">$H$1&amp;F3</f>
        <v>，2419680</v>
      </c>
      <c r="I3" s="4" t="str">
        <f>VLOOKUP(A3,HOP!A:U,21,0)</f>
        <v>直连</v>
      </c>
    </row>
    <row r="4" s="4" customFormat="1" spans="1:9">
      <c r="A4" s="5">
        <v>17369356113</v>
      </c>
      <c r="B4" s="6">
        <v>44609</v>
      </c>
      <c r="C4" s="6">
        <v>44610</v>
      </c>
      <c r="D4" s="4">
        <v>862.59</v>
      </c>
      <c r="E4" s="4" t="str">
        <f>VLOOKUP(A4,HOP!A:L,12,0)</f>
        <v>862.59</v>
      </c>
      <c r="F4" s="4" t="str">
        <f>VLOOKUP(A4,HOP!A:C,3,0)</f>
        <v>2419831</v>
      </c>
      <c r="G4" s="4">
        <f t="shared" si="0"/>
        <v>0</v>
      </c>
      <c r="H4" s="4" t="str">
        <f t="shared" si="1"/>
        <v>，2419831</v>
      </c>
      <c r="I4" s="4" t="str">
        <f>VLOOKUP(A4,HOP!A:U,21,0)</f>
        <v>直连</v>
      </c>
    </row>
    <row r="5" s="4" customFormat="1" spans="1:9">
      <c r="A5" s="5">
        <v>17377346724</v>
      </c>
      <c r="B5" s="6">
        <v>44609</v>
      </c>
      <c r="C5" s="6">
        <v>44610</v>
      </c>
      <c r="D5" s="4">
        <v>434.3</v>
      </c>
      <c r="E5" s="4" t="str">
        <f>VLOOKUP(A5,HOP!A:L,12,0)</f>
        <v>434.30</v>
      </c>
      <c r="F5" s="4" t="str">
        <f>VLOOKUP(A5,HOP!A:C,3,0)</f>
        <v>2420347</v>
      </c>
      <c r="G5" s="4">
        <f t="shared" si="0"/>
        <v>0</v>
      </c>
      <c r="H5" s="4" t="str">
        <f t="shared" si="1"/>
        <v>，2420347</v>
      </c>
      <c r="I5" s="4" t="str">
        <f>VLOOKUP(A5,HOP!A:U,21,0)</f>
        <v>直连</v>
      </c>
    </row>
    <row r="6" s="4" customFormat="1" spans="1:9">
      <c r="A6" s="5">
        <v>17381958365</v>
      </c>
      <c r="B6" s="6">
        <v>44609</v>
      </c>
      <c r="C6" s="6">
        <v>44610</v>
      </c>
      <c r="D6" s="4">
        <v>474</v>
      </c>
      <c r="E6" s="4" t="str">
        <f>VLOOKUP(A6,HOP!A:L,12,0)</f>
        <v>474.00</v>
      </c>
      <c r="F6" s="4" t="str">
        <f>VLOOKUP(A6,HOP!A:C,3,0)</f>
        <v>2420413</v>
      </c>
      <c r="G6" s="4">
        <f t="shared" si="0"/>
        <v>0</v>
      </c>
      <c r="H6" s="4" t="str">
        <f t="shared" si="1"/>
        <v>，2420413</v>
      </c>
      <c r="I6" s="4" t="str">
        <f>VLOOKUP(A6,HOP!A:U,21,0)</f>
        <v>直采</v>
      </c>
    </row>
    <row r="7" s="4" customFormat="1" hidden="1" spans="1:9">
      <c r="A7" s="5">
        <v>17383083482</v>
      </c>
      <c r="B7" s="6">
        <v>44609</v>
      </c>
      <c r="C7" s="6">
        <v>44610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17384137634</v>
      </c>
      <c r="B8" s="6">
        <v>44609</v>
      </c>
      <c r="C8" s="6">
        <v>44610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17384422359</v>
      </c>
      <c r="B9" s="6">
        <v>44609</v>
      </c>
      <c r="C9" s="6">
        <v>44610</v>
      </c>
      <c r="D9" s="4">
        <v>186.66</v>
      </c>
      <c r="E9" s="4" t="str">
        <f>VLOOKUP(A9,HOP!A:L,12,0)</f>
        <v>186.66</v>
      </c>
      <c r="F9" s="4" t="str">
        <f>VLOOKUP(A9,HOP!A:C,3,0)</f>
        <v>2420794</v>
      </c>
      <c r="G9" s="4">
        <f t="shared" si="0"/>
        <v>0</v>
      </c>
      <c r="H9" s="4" t="str">
        <f t="shared" si="1"/>
        <v>，2420794</v>
      </c>
      <c r="I9" s="4" t="str">
        <f>VLOOKUP(A9,HOP!A:U,21,0)</f>
        <v>直采</v>
      </c>
    </row>
    <row r="10" s="4" customFormat="1" spans="1:9">
      <c r="A10" s="5">
        <v>17384752650</v>
      </c>
      <c r="B10" s="6">
        <v>44609</v>
      </c>
      <c r="C10" s="6">
        <v>44610</v>
      </c>
      <c r="D10" s="4">
        <v>375.23</v>
      </c>
      <c r="E10" s="4" t="str">
        <f>VLOOKUP(A10,HOP!A:L,12,0)</f>
        <v>375.23</v>
      </c>
      <c r="F10" s="4" t="str">
        <f>VLOOKUP(A10,HOP!A:C,3,0)</f>
        <v>2420965</v>
      </c>
      <c r="G10" s="4">
        <f t="shared" si="0"/>
        <v>0</v>
      </c>
      <c r="H10" s="4" t="str">
        <f t="shared" si="1"/>
        <v>，2420965</v>
      </c>
      <c r="I10" s="4" t="str">
        <f>VLOOKUP(A10,HOP!A:U,21,0)</f>
        <v>直采</v>
      </c>
    </row>
    <row r="11" s="4" customFormat="1" hidden="1" spans="1:9">
      <c r="A11" s="5">
        <v>17384785877</v>
      </c>
      <c r="B11" s="6">
        <v>44609</v>
      </c>
      <c r="C11" s="6">
        <v>44610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17384846053</v>
      </c>
      <c r="B12" s="6">
        <v>44609</v>
      </c>
      <c r="C12" s="6">
        <v>44610</v>
      </c>
      <c r="D12" s="4">
        <v>186.66</v>
      </c>
      <c r="E12" s="4" t="str">
        <f>VLOOKUP(A12,HOP!A:L,12,0)</f>
        <v>186.66</v>
      </c>
      <c r="F12" s="4" t="str">
        <f>VLOOKUP(A12,HOP!A:C,3,0)</f>
        <v>2421031</v>
      </c>
      <c r="G12" s="4">
        <f t="shared" si="0"/>
        <v>0</v>
      </c>
      <c r="H12" s="4" t="str">
        <f t="shared" si="1"/>
        <v>，2421031</v>
      </c>
      <c r="I12" s="4" t="str">
        <f>VLOOKUP(A12,HOP!A:U,21,0)</f>
        <v>直采</v>
      </c>
    </row>
    <row r="13" s="4" customFormat="1" spans="1:9">
      <c r="A13" s="5">
        <v>17384948090</v>
      </c>
      <c r="B13" s="6">
        <v>44609</v>
      </c>
      <c r="C13" s="6">
        <v>44610</v>
      </c>
      <c r="D13" s="4">
        <v>398.95</v>
      </c>
      <c r="E13" s="4" t="str">
        <f>VLOOKUP(A13,HOP!A:L,12,0)</f>
        <v>398.95</v>
      </c>
      <c r="F13" s="4" t="str">
        <f>VLOOKUP(A13,HOP!A:C,3,0)</f>
        <v>2421082</v>
      </c>
      <c r="G13" s="4">
        <f t="shared" si="0"/>
        <v>0</v>
      </c>
      <c r="H13" s="4" t="str">
        <f t="shared" si="1"/>
        <v>，2421082</v>
      </c>
      <c r="I13" s="4" t="str">
        <f>VLOOKUP(A13,HOP!A:U,21,0)</f>
        <v>直连</v>
      </c>
    </row>
    <row r="14" s="4" customFormat="1" spans="1:9">
      <c r="A14" s="5">
        <v>17385262262</v>
      </c>
      <c r="B14" s="6">
        <v>44609</v>
      </c>
      <c r="C14" s="6">
        <v>44610</v>
      </c>
      <c r="D14" s="4">
        <v>186.66</v>
      </c>
      <c r="E14" s="4" t="str">
        <f>VLOOKUP(A14,HOP!A:L,12,0)</f>
        <v>186.66</v>
      </c>
      <c r="F14" s="4" t="str">
        <f>VLOOKUP(A14,HOP!A:C,3,0)</f>
        <v>2421241</v>
      </c>
      <c r="G14" s="4">
        <f t="shared" si="0"/>
        <v>0</v>
      </c>
      <c r="H14" s="4" t="str">
        <f t="shared" si="1"/>
        <v>，2421241</v>
      </c>
      <c r="I14" s="4" t="str">
        <f>VLOOKUP(A14,HOP!A:U,21,0)</f>
        <v>直采</v>
      </c>
    </row>
    <row r="15" s="4" customFormat="1" spans="1:9">
      <c r="A15" s="5">
        <v>17385581198</v>
      </c>
      <c r="B15" s="6">
        <v>44609</v>
      </c>
      <c r="C15" s="6">
        <v>44610</v>
      </c>
      <c r="D15" s="4">
        <v>186.66</v>
      </c>
      <c r="E15" s="4" t="str">
        <f>VLOOKUP(A15,HOP!A:L,12,0)</f>
        <v>186.66</v>
      </c>
      <c r="F15" s="4" t="str">
        <f>VLOOKUP(A15,HOP!A:C,3,0)</f>
        <v>2421397</v>
      </c>
      <c r="G15" s="4">
        <f t="shared" si="0"/>
        <v>0</v>
      </c>
      <c r="H15" s="4" t="str">
        <f t="shared" si="1"/>
        <v>，2421397</v>
      </c>
      <c r="I15" s="4" t="str">
        <f>VLOOKUP(A15,HOP!A:U,21,0)</f>
        <v>直采</v>
      </c>
    </row>
    <row r="17" spans="4:4">
      <c r="D17" s="4">
        <f>SUM(D2:D16)</f>
        <v>3777.22</v>
      </c>
    </row>
    <row r="22" spans="1:6">
      <c r="A22" s="4" t="s">
        <v>95</v>
      </c>
      <c r="E22" s="4">
        <v>1595.87</v>
      </c>
      <c r="F22" s="4">
        <v>1971.48</v>
      </c>
    </row>
    <row r="23" spans="1:6">
      <c r="A23" s="4" t="s">
        <v>96</v>
      </c>
      <c r="E23" s="4">
        <v>2181.35</v>
      </c>
      <c r="F23" s="4">
        <v>2694.76</v>
      </c>
    </row>
    <row r="24" spans="1:6">
      <c r="A24" s="4" t="s">
        <v>97</v>
      </c>
      <c r="E24" s="4">
        <f>SUBTOTAL(9,E22:E23)</f>
        <v>3777.22</v>
      </c>
      <c r="F24" s="4">
        <f>SUBTOTAL(9,F22:F23)</f>
        <v>4666.24</v>
      </c>
    </row>
    <row r="25" spans="1:1">
      <c r="A25" s="4" t="s">
        <v>98</v>
      </c>
    </row>
  </sheetData>
  <autoFilter ref="A1:X15">
    <filterColumn colId="3">
      <filters>
        <filter val="234.12"/>
        <filter val="434.3"/>
        <filter val="375.23"/>
        <filter val="474"/>
        <filter val="398.95"/>
        <filter val="186.66"/>
        <filter val="251.39"/>
        <filter val="862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E27" sqref="E2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</row>
    <row r="2" s="1" customFormat="1" spans="1:21">
      <c r="A2" s="3">
        <v>17367183862</v>
      </c>
      <c r="B2" s="1" t="s">
        <v>117</v>
      </c>
      <c r="C2" s="1" t="s">
        <v>118</v>
      </c>
      <c r="D2" s="1" t="s">
        <v>119</v>
      </c>
      <c r="E2" s="1" t="s">
        <v>31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</row>
    <row r="3" s="1" customFormat="1" spans="1:21">
      <c r="A3" s="3">
        <v>17368360951</v>
      </c>
      <c r="B3" s="1" t="s">
        <v>133</v>
      </c>
      <c r="C3" s="1" t="s">
        <v>134</v>
      </c>
      <c r="D3" s="1" t="s">
        <v>135</v>
      </c>
      <c r="E3" s="1" t="s">
        <v>39</v>
      </c>
      <c r="F3" s="1" t="s">
        <v>133</v>
      </c>
      <c r="G3" s="1" t="s">
        <v>121</v>
      </c>
      <c r="H3" s="1" t="s">
        <v>122</v>
      </c>
      <c r="I3" s="1" t="s">
        <v>136</v>
      </c>
      <c r="J3" s="1" t="s">
        <v>124</v>
      </c>
      <c r="K3" s="1" t="s">
        <v>136</v>
      </c>
      <c r="L3" s="1" t="s">
        <v>137</v>
      </c>
      <c r="M3" s="1" t="s">
        <v>138</v>
      </c>
      <c r="N3" s="1" t="s">
        <v>138</v>
      </c>
      <c r="O3" s="1" t="s">
        <v>126</v>
      </c>
      <c r="P3" s="1" t="s">
        <v>127</v>
      </c>
      <c r="Q3" s="1" t="s">
        <v>128</v>
      </c>
      <c r="R3" s="1" t="s">
        <v>139</v>
      </c>
      <c r="S3" s="1" t="s">
        <v>130</v>
      </c>
      <c r="T3" s="1" t="s">
        <v>131</v>
      </c>
      <c r="U3" s="1" t="s">
        <v>132</v>
      </c>
    </row>
    <row r="4" s="1" customFormat="1" spans="1:21">
      <c r="A4" s="3">
        <v>17369356113</v>
      </c>
      <c r="B4" s="1" t="s">
        <v>133</v>
      </c>
      <c r="C4" s="1" t="s">
        <v>140</v>
      </c>
      <c r="D4" s="1" t="s">
        <v>141</v>
      </c>
      <c r="E4" s="1" t="s">
        <v>44</v>
      </c>
      <c r="F4" s="1" t="s">
        <v>120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</row>
    <row r="5" s="1" customFormat="1" spans="1:21">
      <c r="A5" s="3">
        <v>17377346724</v>
      </c>
      <c r="B5" s="1" t="s">
        <v>120</v>
      </c>
      <c r="C5" s="1" t="s">
        <v>144</v>
      </c>
      <c r="D5" s="1" t="s">
        <v>145</v>
      </c>
      <c r="E5" s="1" t="s">
        <v>146</v>
      </c>
      <c r="F5" s="1" t="s">
        <v>120</v>
      </c>
      <c r="G5" s="1" t="s">
        <v>121</v>
      </c>
      <c r="H5" s="1" t="s">
        <v>122</v>
      </c>
      <c r="I5" s="1" t="s">
        <v>147</v>
      </c>
      <c r="J5" s="1" t="s">
        <v>124</v>
      </c>
      <c r="K5" s="1" t="s">
        <v>147</v>
      </c>
      <c r="L5" s="1" t="s">
        <v>147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148</v>
      </c>
      <c r="S5" s="1" t="s">
        <v>130</v>
      </c>
      <c r="T5" s="1" t="s">
        <v>131</v>
      </c>
      <c r="U5" s="1" t="s">
        <v>132</v>
      </c>
    </row>
    <row r="6" s="1" customFormat="1" spans="1:21">
      <c r="A6" s="3">
        <v>17381958365</v>
      </c>
      <c r="B6" s="1" t="s">
        <v>120</v>
      </c>
      <c r="C6" s="1" t="s">
        <v>149</v>
      </c>
      <c r="D6" s="1" t="s">
        <v>150</v>
      </c>
      <c r="E6" s="1" t="s">
        <v>55</v>
      </c>
      <c r="F6" s="1" t="s">
        <v>120</v>
      </c>
      <c r="G6" s="1" t="s">
        <v>121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153</v>
      </c>
    </row>
    <row r="7" s="1" customFormat="1" spans="1:21">
      <c r="A7" s="3">
        <v>17384422359</v>
      </c>
      <c r="B7" s="1" t="s">
        <v>120</v>
      </c>
      <c r="C7" s="1" t="s">
        <v>154</v>
      </c>
      <c r="D7" s="1" t="s">
        <v>155</v>
      </c>
      <c r="E7" s="1" t="s">
        <v>70</v>
      </c>
      <c r="F7" s="1" t="s">
        <v>120</v>
      </c>
      <c r="G7" s="1" t="s">
        <v>121</v>
      </c>
      <c r="H7" s="1" t="s">
        <v>122</v>
      </c>
      <c r="I7" s="1" t="s">
        <v>156</v>
      </c>
      <c r="J7" s="1" t="s">
        <v>124</v>
      </c>
      <c r="K7" s="1" t="s">
        <v>156</v>
      </c>
      <c r="L7" s="1" t="s">
        <v>156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157</v>
      </c>
      <c r="S7" s="1" t="s">
        <v>130</v>
      </c>
      <c r="T7" s="1" t="s">
        <v>131</v>
      </c>
      <c r="U7" s="1" t="s">
        <v>153</v>
      </c>
    </row>
    <row r="8" s="1" customFormat="1" spans="1:21">
      <c r="A8" s="3">
        <v>17384752650</v>
      </c>
      <c r="B8" s="1" t="s">
        <v>120</v>
      </c>
      <c r="C8" s="1" t="s">
        <v>158</v>
      </c>
      <c r="D8" s="1" t="s">
        <v>159</v>
      </c>
      <c r="E8" s="1" t="s">
        <v>75</v>
      </c>
      <c r="F8" s="1" t="s">
        <v>120</v>
      </c>
      <c r="G8" s="1" t="s">
        <v>121</v>
      </c>
      <c r="H8" s="1" t="s">
        <v>122</v>
      </c>
      <c r="I8" s="1" t="s">
        <v>160</v>
      </c>
      <c r="J8" s="1" t="s">
        <v>124</v>
      </c>
      <c r="K8" s="1" t="s">
        <v>160</v>
      </c>
      <c r="L8" s="1" t="s">
        <v>160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161</v>
      </c>
      <c r="S8" s="1" t="s">
        <v>130</v>
      </c>
      <c r="T8" s="1" t="s">
        <v>131</v>
      </c>
      <c r="U8" s="1" t="s">
        <v>153</v>
      </c>
    </row>
    <row r="9" s="1" customFormat="1" spans="1:21">
      <c r="A9" s="3">
        <v>17384846053</v>
      </c>
      <c r="B9" s="1" t="s">
        <v>120</v>
      </c>
      <c r="C9" s="1" t="s">
        <v>162</v>
      </c>
      <c r="D9" s="1" t="s">
        <v>155</v>
      </c>
      <c r="E9" s="1" t="s">
        <v>84</v>
      </c>
      <c r="F9" s="1" t="s">
        <v>120</v>
      </c>
      <c r="G9" s="1" t="s">
        <v>121</v>
      </c>
      <c r="H9" s="1" t="s">
        <v>122</v>
      </c>
      <c r="I9" s="1" t="s">
        <v>156</v>
      </c>
      <c r="J9" s="1" t="s">
        <v>124</v>
      </c>
      <c r="K9" s="1" t="s">
        <v>156</v>
      </c>
      <c r="L9" s="1" t="s">
        <v>156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163</v>
      </c>
      <c r="S9" s="1" t="s">
        <v>130</v>
      </c>
      <c r="T9" s="1" t="s">
        <v>131</v>
      </c>
      <c r="U9" s="1" t="s">
        <v>153</v>
      </c>
    </row>
    <row r="10" s="1" customFormat="1" spans="1:21">
      <c r="A10" s="3">
        <v>17384948090</v>
      </c>
      <c r="B10" s="1" t="s">
        <v>120</v>
      </c>
      <c r="C10" s="1" t="s">
        <v>164</v>
      </c>
      <c r="D10" s="1" t="s">
        <v>165</v>
      </c>
      <c r="E10" s="1" t="s">
        <v>88</v>
      </c>
      <c r="F10" s="1" t="s">
        <v>120</v>
      </c>
      <c r="G10" s="1" t="s">
        <v>121</v>
      </c>
      <c r="H10" s="1" t="s">
        <v>122</v>
      </c>
      <c r="I10" s="1" t="s">
        <v>166</v>
      </c>
      <c r="J10" s="1" t="s">
        <v>124</v>
      </c>
      <c r="K10" s="1" t="s">
        <v>166</v>
      </c>
      <c r="L10" s="1" t="s">
        <v>166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167</v>
      </c>
      <c r="S10" s="1" t="s">
        <v>130</v>
      </c>
      <c r="T10" s="1" t="s">
        <v>131</v>
      </c>
      <c r="U10" s="1" t="s">
        <v>132</v>
      </c>
    </row>
    <row r="11" s="1" customFormat="1" spans="1:21">
      <c r="A11" s="3">
        <v>17385262262</v>
      </c>
      <c r="B11" s="1" t="s">
        <v>120</v>
      </c>
      <c r="C11" s="1" t="s">
        <v>168</v>
      </c>
      <c r="D11" s="1" t="s">
        <v>155</v>
      </c>
      <c r="E11" s="1" t="s">
        <v>90</v>
      </c>
      <c r="F11" s="1" t="s">
        <v>120</v>
      </c>
      <c r="G11" s="1" t="s">
        <v>121</v>
      </c>
      <c r="H11" s="1" t="s">
        <v>122</v>
      </c>
      <c r="I11" s="1" t="s">
        <v>156</v>
      </c>
      <c r="J11" s="1" t="s">
        <v>124</v>
      </c>
      <c r="K11" s="1" t="s">
        <v>156</v>
      </c>
      <c r="L11" s="1" t="s">
        <v>156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169</v>
      </c>
      <c r="S11" s="1" t="s">
        <v>130</v>
      </c>
      <c r="T11" s="1" t="s">
        <v>131</v>
      </c>
      <c r="U11" s="1" t="s">
        <v>153</v>
      </c>
    </row>
    <row r="12" s="1" customFormat="1" spans="1:21">
      <c r="A12" s="3">
        <v>17385581198</v>
      </c>
      <c r="B12" s="1" t="s">
        <v>120</v>
      </c>
      <c r="C12" s="1" t="s">
        <v>170</v>
      </c>
      <c r="D12" s="1" t="s">
        <v>155</v>
      </c>
      <c r="E12" s="1" t="s">
        <v>92</v>
      </c>
      <c r="F12" s="1" t="s">
        <v>120</v>
      </c>
      <c r="G12" s="1" t="s">
        <v>121</v>
      </c>
      <c r="H12" s="1" t="s">
        <v>122</v>
      </c>
      <c r="I12" s="1" t="s">
        <v>156</v>
      </c>
      <c r="J12" s="1" t="s">
        <v>124</v>
      </c>
      <c r="K12" s="1" t="s">
        <v>156</v>
      </c>
      <c r="L12" s="1" t="s">
        <v>156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128</v>
      </c>
      <c r="R12" s="1" t="s">
        <v>171</v>
      </c>
      <c r="S12" s="1" t="s">
        <v>130</v>
      </c>
      <c r="T12" s="1" t="s">
        <v>131</v>
      </c>
      <c r="U12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2022-03-05T01:04:01Z</dcterms:created>
  <dcterms:modified xsi:type="dcterms:W3CDTF">2022-03-05T01:40:22Z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E1FC7C369C674490BC6A98DC7993075F</vt:lpwstr>
  </property>
  <property fmtid="{D5CDD505-2E9C-101B-9397-08002B2CF9AE}" pid="3" name="KSOProductBuildVer">
    <vt:lpwstr>2052-11.1.0.11365</vt:lpwstr>
  </property>
</Properties>
</file>