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<sst xmlns="http://schemas.openxmlformats.org/spreadsheetml/2006/main" count="246" uniqueCount="132">
  <si>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</si>
  <si>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</si>
  <si>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</si>
  <si>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</si>
  <si>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</si>
  <si>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</si>
  <si>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</si>
  <si>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</si>
  <si>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</si>
  <si>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</si>
  <si>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</si>
  <si>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</si>
  <si>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</si>
  <si>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</si>
  <si>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</si>
  <si>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</si>
  <si>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</si>
  <si>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</si>
  <si>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</si>
  <si>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</si>
  <si>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</si>
  <si>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</si>
  <si>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</si>
  <si>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</si>
  <si>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</si>
  <si>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16561632289	</t>
  </si>
  <si>
    <t>Ctrip</t>
  </si>
  <si>
    <t>正常</t>
  </si>
  <si>
    <t>[罗马]欧美宫殿酒店(Hotel American Palace Eur)(55779406)</t>
  </si>
  <si>
    <t>双床房&lt;2人入住&gt;&lt;不退款&gt;&lt;早餐&gt;</t>
  </si>
  <si>
    <t>HKD</t>
  </si>
  <si>
    <t>Adamo/Joseph,Adamo/Joseph</t>
  </si>
  <si>
    <t>CA13030220305HKD</t>
  </si>
  <si>
    <t>未提现</t>
  </si>
  <si>
    <t>携程开票</t>
  </si>
  <si>
    <t xml:space="preserve">	</t>
  </si>
  <si>
    <t xml:space="preserve">17020492734	</t>
  </si>
  <si>
    <t>[坎昆]坎昆JW万豪水疗度假村(JW Marriott Cancun Resort &amp; Spa)(60467526)</t>
  </si>
  <si>
    <t>海景豪华特大床房(带阳台)&lt;2人入住&gt;&lt;不退款&gt;&lt;早餐&gt;</t>
  </si>
  <si>
    <t>Abhinav/Aditya</t>
  </si>
  <si>
    <t xml:space="preserve">81371070	</t>
  </si>
  <si>
    <t xml:space="preserve">17326621654	</t>
  </si>
  <si>
    <t>[济州市]济州天山商务酒店(Jeju Skyhill Business Hotel)(55585904)</t>
  </si>
  <si>
    <t>标准双床房&lt;不退款&gt;&lt;2人入住&gt;</t>
  </si>
  <si>
    <t>LEE/YUJIN</t>
  </si>
  <si>
    <t xml:space="preserve">17419209820	</t>
  </si>
  <si>
    <t>SUNG/INMO</t>
  </si>
  <si>
    <t xml:space="preserve">2423717	</t>
  </si>
  <si>
    <t xml:space="preserve">17508167489	</t>
  </si>
  <si>
    <t>[巴厘岛]巴厘岛库塔瑞吉公园酒店(Park Regis Kuta Bali)(55851845)</t>
  </si>
  <si>
    <t>雷吉斯房&lt;不退款&gt;&lt;2人入住&gt;</t>
  </si>
  <si>
    <t>CHRISTIAN/ELDWIN</t>
  </si>
  <si>
    <t xml:space="preserve">2438586	</t>
  </si>
  <si>
    <t xml:space="preserve">17526138988	</t>
  </si>
  <si>
    <t>[特雷斯坎多斯]马德里福罗欧洲之星酒店(Eurostars Madrid Foro)(55254197)</t>
  </si>
  <si>
    <t>高级房&lt;2人入住&gt;&lt;不退款&gt;</t>
  </si>
  <si>
    <t>Gonzalez/Daniel</t>
  </si>
  <si>
    <t xml:space="preserve">2443172	</t>
  </si>
  <si>
    <t>，</t>
  </si>
  <si>
    <t>8816 HKD</t>
  </si>
  <si>
    <t>A220305114942481</t>
  </si>
  <si>
    <t>总计：8816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</si>
  <si>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</si>
  <si>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</si>
  <si>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</si>
  <si>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</si>
  <si>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</si>
  <si>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</si>
  <si>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</si>
  <si>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</si>
  <si>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</si>
  <si>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</si>
  <si>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</si>
  <si>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</si>
  <si>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</si>
  <si>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</si>
  <si>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</si>
  <si>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</si>
  <si>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</si>
  <si>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</si>
  <si>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2021-10-16</t>
  </si>
  <si>
    <t>2278373</t>
  </si>
  <si>
    <t>欧美宫殿酒店</t>
  </si>
  <si>
    <t>Adamo Joseph,Adamo Joseph</t>
  </si>
  <si>
    <t>2022-03-01</t>
  </si>
  <si>
    <t>2022-03-02</t>
  </si>
  <si>
    <t>退房日周结</t>
  </si>
  <si>
    <t>387.10</t>
  </si>
  <si>
    <t>467.00</t>
  </si>
  <si>
    <t>0</t>
  </si>
  <si>
    <t>0.00</t>
  </si>
  <si>
    <t>携程汇智国际直连</t>
  </si>
  <si>
    <t>925</t>
  </si>
  <si>
    <t>2021-10-16 07:29:24</t>
  </si>
  <si>
    <t>否</t>
  </si>
  <si>
    <t>汇智国际旅游发展有限公司</t>
  </si>
  <si>
    <t>直连</t>
  </si>
  <si>
    <t>2021-12-20</t>
  </si>
  <si>
    <t>2348565</t>
  </si>
  <si>
    <t>坎昆 JW 万豪度假酒店及水疗中心</t>
  </si>
  <si>
    <t>Abhinav Aditya</t>
  </si>
  <si>
    <t>2022-02-26</t>
  </si>
  <si>
    <t>5886.55</t>
  </si>
  <si>
    <t>7191.00</t>
  </si>
  <si>
    <t>2021-12-20 19:47:32</t>
  </si>
  <si>
    <t>2022-02-10</t>
  </si>
  <si>
    <t>2416624</t>
  </si>
  <si>
    <t>济州天山商务酒店</t>
  </si>
  <si>
    <t>LEE YUJIN</t>
  </si>
  <si>
    <t>2022-02-28</t>
  </si>
  <si>
    <t>235.58</t>
  </si>
  <si>
    <t>288.00</t>
  </si>
  <si>
    <t>2022-02-10 14:36:17</t>
  </si>
  <si>
    <t>2022-02-18</t>
  </si>
  <si>
    <t>2423717</t>
  </si>
  <si>
    <t>SUNG INMO</t>
  </si>
  <si>
    <t>116.39</t>
  </si>
  <si>
    <t>143.00</t>
  </si>
  <si>
    <t>2022-02-18 23:47:16</t>
  </si>
  <si>
    <t>2022-02-27</t>
  </si>
  <si>
    <t>2438586</t>
  </si>
  <si>
    <t>库塔里吉斯公园酒店</t>
  </si>
  <si>
    <t>CHRISTIAN ELDWIN</t>
  </si>
  <si>
    <t>136.15</t>
  </si>
  <si>
    <t>168.00</t>
  </si>
  <si>
    <t>2022-02-27 17:17:56</t>
  </si>
  <si>
    <t>2443172</t>
  </si>
  <si>
    <t>马德里福罗欧洲之星酒店</t>
  </si>
  <si>
    <t>Gonzalez Daniel</t>
  </si>
  <si>
    <t>453.04</t>
  </si>
  <si>
    <t>560.00</t>
  </si>
  <si>
    <t>2022-03-01 18:11:35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</si>
</sst>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0" fillId="3" borderId="1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44622</v>
      </c>
      <c r="H2" s="4">
        <v>1</v>
      </c>
      <c r="I2" s="4">
        <v>1</v>
      </c>
      <c r="J2" s="4">
        <v>1</v>
      </c>
      <c r="K2" s="4" t="s">
        <v>30</v>
      </c>
      <c r="L2" s="4">
        <v>466</v>
      </c>
      <c r="M2" s="4">
        <v>466</v>
      </c>
      <c r="N2" s="4" t="s">
        <v>31</v>
      </c>
      <c r="O2" s="4" t="s">
        <v>32</v>
      </c>
      <c r="P2" s="4" t="s">
        <v>33</v>
      </c>
      <c r="Q2" s="4">
        <v>0</v>
      </c>
      <c r="R2" s="7">
        <v>44485</v>
      </c>
      <c r="S2" s="6">
        <v>44625</v>
      </c>
      <c r="T2" s="4" t="s">
        <v>34</v>
      </c>
      <c r="U2" s="4">
        <v>466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44618</v>
      </c>
      <c r="G3" s="6">
        <v>44622</v>
      </c>
      <c r="H3" s="4">
        <v>1</v>
      </c>
      <c r="I3" s="4">
        <v>4</v>
      </c>
      <c r="J3" s="4">
        <v>4</v>
      </c>
      <c r="K3" s="4" t="s">
        <v>30</v>
      </c>
      <c r="L3" s="4">
        <v>7191</v>
      </c>
      <c r="M3" s="4">
        <v>7191</v>
      </c>
      <c r="N3" s="4" t="s">
        <v>39</v>
      </c>
      <c r="O3" s="4" t="s">
        <v>32</v>
      </c>
      <c r="P3" s="4" t="s">
        <v>33</v>
      </c>
      <c r="Q3" s="4">
        <v>0</v>
      </c>
      <c r="R3" s="7">
        <v>44550</v>
      </c>
      <c r="S3" s="6">
        <v>44625</v>
      </c>
      <c r="T3" s="4" t="s">
        <v>34</v>
      </c>
      <c r="U3" s="4">
        <v>7191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44620</v>
      </c>
      <c r="G4" s="6">
        <v>44622</v>
      </c>
      <c r="H4" s="4">
        <v>1</v>
      </c>
      <c r="I4" s="4">
        <v>2</v>
      </c>
      <c r="J4" s="4">
        <v>2</v>
      </c>
      <c r="K4" s="4" t="s">
        <v>30</v>
      </c>
      <c r="L4" s="4">
        <v>288</v>
      </c>
      <c r="M4" s="4">
        <v>288</v>
      </c>
      <c r="N4" s="4" t="s">
        <v>44</v>
      </c>
      <c r="O4" s="4" t="s">
        <v>32</v>
      </c>
      <c r="P4" s="4" t="s">
        <v>33</v>
      </c>
      <c r="Q4" s="4">
        <v>0</v>
      </c>
      <c r="R4" s="7">
        <v>44602</v>
      </c>
      <c r="S4" s="6">
        <v>44625</v>
      </c>
      <c r="T4" s="4" t="s">
        <v>34</v>
      </c>
      <c r="U4" s="4">
        <v>288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44621</v>
      </c>
      <c r="G5" s="6">
        <v>44622</v>
      </c>
      <c r="H5" s="4">
        <v>1</v>
      </c>
      <c r="I5" s="4">
        <v>1</v>
      </c>
      <c r="J5" s="4">
        <v>1</v>
      </c>
      <c r="K5" s="4" t="s">
        <v>30</v>
      </c>
      <c r="L5" s="4">
        <v>143</v>
      </c>
      <c r="M5" s="4">
        <v>143</v>
      </c>
      <c r="N5" s="4" t="s">
        <v>46</v>
      </c>
      <c r="O5" s="4" t="s">
        <v>32</v>
      </c>
      <c r="P5" s="4" t="s">
        <v>33</v>
      </c>
      <c r="Q5" s="4">
        <v>0</v>
      </c>
      <c r="R5" s="7">
        <v>44610</v>
      </c>
      <c r="S5" s="6">
        <v>44625</v>
      </c>
      <c r="T5" s="4" t="s">
        <v>34</v>
      </c>
      <c r="U5" s="4">
        <v>143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44620</v>
      </c>
      <c r="G6" s="6">
        <v>44622</v>
      </c>
      <c r="H6" s="4">
        <v>1</v>
      </c>
      <c r="I6" s="4">
        <v>2</v>
      </c>
      <c r="J6" s="4">
        <v>2</v>
      </c>
      <c r="K6" s="4" t="s">
        <v>30</v>
      </c>
      <c r="L6" s="4">
        <v>168</v>
      </c>
      <c r="M6" s="4">
        <v>168</v>
      </c>
      <c r="N6" s="4" t="s">
        <v>51</v>
      </c>
      <c r="O6" s="4" t="s">
        <v>32</v>
      </c>
      <c r="P6" s="4" t="s">
        <v>33</v>
      </c>
      <c r="Q6" s="4">
        <v>0</v>
      </c>
      <c r="R6" s="7">
        <v>44619</v>
      </c>
      <c r="S6" s="6">
        <v>44625</v>
      </c>
      <c r="T6" s="4" t="s">
        <v>34</v>
      </c>
      <c r="U6" s="4">
        <v>168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44621</v>
      </c>
      <c r="G7" s="6">
        <v>44622</v>
      </c>
      <c r="H7" s="4">
        <v>1</v>
      </c>
      <c r="I7" s="4">
        <v>1</v>
      </c>
      <c r="J7" s="4">
        <v>1</v>
      </c>
      <c r="K7" s="4" t="s">
        <v>30</v>
      </c>
      <c r="L7" s="4">
        <v>560</v>
      </c>
      <c r="M7" s="4">
        <v>560</v>
      </c>
      <c r="N7" s="4" t="s">
        <v>56</v>
      </c>
      <c r="O7" s="4" t="s">
        <v>32</v>
      </c>
      <c r="P7" s="4" t="s">
        <v>33</v>
      </c>
      <c r="Q7" s="4">
        <v>0</v>
      </c>
      <c r="R7" s="7">
        <v>44621</v>
      </c>
      <c r="S7" s="6">
        <v>44625</v>
      </c>
      <c r="T7" s="4" t="s">
        <v>34</v>
      </c>
      <c r="U7" s="4">
        <v>560</v>
      </c>
      <c r="V7" s="4">
        <v>0</v>
      </c>
      <c r="W7" s="4">
        <v>0</v>
      </c>
      <c r="X7" s="4" t="s">
        <v>57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58</v>
      </c>
    </row>
    <row r="2" s="4" customFormat="1" spans="1:10">
      <c r="A2" s="5">
        <v>16561632289</v>
      </c>
      <c r="B2" s="6">
        <v>44621</v>
      </c>
      <c r="C2" s="6">
        <v>44622</v>
      </c>
      <c r="D2" s="4">
        <v>466</v>
      </c>
      <c r="E2" s="4">
        <v>466</v>
      </c>
      <c r="F2" s="4" t="str">
        <f>VLOOKUP(A2,HOP!A:C,3,0)</f>
        <v>2278373</v>
      </c>
      <c r="G2" s="4">
        <f>D2-E2</f>
        <v>0</v>
      </c>
      <c r="H2" s="4" t="str">
        <f>$H$1&amp;F2</f>
        <v>，2278373</v>
      </c>
      <c r="I2" s="7" t="str">
        <f>VLOOKUP(A2,HOP!A:U,21,0)</f>
        <v>直连</v>
      </c>
      <c r="J2" s="6"/>
    </row>
    <row r="3" s="4" customFormat="1" spans="1:10">
      <c r="A3" s="5">
        <v>17020492734</v>
      </c>
      <c r="B3" s="6">
        <v>44618</v>
      </c>
      <c r="C3" s="6">
        <v>44622</v>
      </c>
      <c r="D3" s="4">
        <v>7191</v>
      </c>
      <c r="E3" s="4" t="str">
        <f>VLOOKUP(A3,HOP!A:L,12,0)</f>
        <v>7191.00</v>
      </c>
      <c r="F3" s="4" t="str">
        <f>VLOOKUP(A3,HOP!A:C,3,0)</f>
        <v>2348565</v>
      </c>
      <c r="G3" s="4">
        <f>D3-E3</f>
        <v>0</v>
      </c>
      <c r="H3" s="4" t="str">
        <f>$H$1&amp;F3</f>
        <v>，2348565</v>
      </c>
      <c r="I3" s="7" t="str">
        <f>VLOOKUP(A3,HOP!A:U,21,0)</f>
        <v>直连</v>
      </c>
      <c r="J3" s="6"/>
    </row>
    <row r="4" s="4" customFormat="1" spans="1:10">
      <c r="A4" s="5">
        <v>17326621654</v>
      </c>
      <c r="B4" s="6">
        <v>44620</v>
      </c>
      <c r="C4" s="6">
        <v>44622</v>
      </c>
      <c r="D4" s="4">
        <v>288</v>
      </c>
      <c r="E4" s="4" t="str">
        <f>VLOOKUP(A4,HOP!A:L,12,0)</f>
        <v>288.00</v>
      </c>
      <c r="F4" s="4" t="str">
        <f>VLOOKUP(A4,HOP!A:C,3,0)</f>
        <v>2416624</v>
      </c>
      <c r="G4" s="4">
        <f>D4-E4</f>
        <v>0</v>
      </c>
      <c r="H4" s="4" t="str">
        <f>$H$1&amp;F4</f>
        <v>，2416624</v>
      </c>
      <c r="I4" s="7" t="str">
        <f>VLOOKUP(A4,HOP!A:U,21,0)</f>
        <v>直连</v>
      </c>
      <c r="J4" s="6"/>
    </row>
    <row r="5" s="4" customFormat="1" spans="1:10">
      <c r="A5" s="5">
        <v>17419209820</v>
      </c>
      <c r="B5" s="6">
        <v>44621</v>
      </c>
      <c r="C5" s="6">
        <v>44622</v>
      </c>
      <c r="D5" s="4">
        <v>143</v>
      </c>
      <c r="E5" s="4" t="str">
        <f>VLOOKUP(A5,HOP!A:L,12,0)</f>
        <v>143.00</v>
      </c>
      <c r="F5" s="4" t="str">
        <f>VLOOKUP(A5,HOP!A:C,3,0)</f>
        <v>2423717</v>
      </c>
      <c r="G5" s="4">
        <f>D5-E5</f>
        <v>0</v>
      </c>
      <c r="H5" s="4" t="str">
        <f>$H$1&amp;F5</f>
        <v>，2423717</v>
      </c>
      <c r="I5" s="7" t="str">
        <f>VLOOKUP(A5,HOP!A:U,21,0)</f>
        <v>直连</v>
      </c>
      <c r="J5" s="6"/>
    </row>
    <row r="6" s="4" customFormat="1" spans="1:10">
      <c r="A6" s="5">
        <v>17508167489</v>
      </c>
      <c r="B6" s="6">
        <v>44620</v>
      </c>
      <c r="C6" s="6">
        <v>44622</v>
      </c>
      <c r="D6" s="4">
        <v>168</v>
      </c>
      <c r="E6" s="4" t="str">
        <f>VLOOKUP(A6,HOP!A:L,12,0)</f>
        <v>168.00</v>
      </c>
      <c r="F6" s="4" t="str">
        <f>VLOOKUP(A6,HOP!A:C,3,0)</f>
        <v>2438586</v>
      </c>
      <c r="G6" s="4">
        <f>D6-E6</f>
        <v>0</v>
      </c>
      <c r="H6" s="4" t="str">
        <f>$H$1&amp;F6</f>
        <v>，2438586</v>
      </c>
      <c r="I6" s="7" t="str">
        <f>VLOOKUP(A6,HOP!A:U,21,0)</f>
        <v>直连</v>
      </c>
      <c r="J6" s="6"/>
    </row>
    <row r="7" s="4" customFormat="1" spans="1:10">
      <c r="A7" s="5">
        <v>17526138988</v>
      </c>
      <c r="B7" s="6">
        <v>44621</v>
      </c>
      <c r="C7" s="6">
        <v>44622</v>
      </c>
      <c r="D7" s="4">
        <v>560</v>
      </c>
      <c r="E7" s="4" t="str">
        <f>VLOOKUP(A7,HOP!A:L,12,0)</f>
        <v>560.00</v>
      </c>
      <c r="F7" s="4" t="str">
        <f>VLOOKUP(A7,HOP!A:C,3,0)</f>
        <v>2443172</v>
      </c>
      <c r="G7" s="4">
        <f>D7-E7</f>
        <v>0</v>
      </c>
      <c r="H7" s="4" t="str">
        <f>$H$1&amp;F7</f>
        <v>，2443172</v>
      </c>
      <c r="I7" s="7" t="str">
        <f>VLOOKUP(A7,HOP!A:U,21,0)</f>
        <v>直连</v>
      </c>
      <c r="J7" s="6"/>
    </row>
    <row r="9" spans="4:4">
      <c r="D9" s="4">
        <f>SUM(D2:D8)</f>
        <v>8816</v>
      </c>
    </row>
    <row r="10" spans="4:4">
      <c r="D10" s="4" t="s">
        <v>59</v>
      </c>
    </row>
    <row r="14" spans="1:1">
      <c r="A14" s="4" t="s">
        <v>60</v>
      </c>
    </row>
    <row r="15" spans="1:1">
      <c r="A15" s="4" t="s">
        <v>61</v>
      </c>
    </row>
  </sheetData>
  <autoFilter ref="A1:XFD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16561632289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</row>
    <row r="3" s="1" customFormat="1" spans="1:21">
      <c r="A3" s="3">
        <v>17020492734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85</v>
      </c>
      <c r="H3" s="1" t="s">
        <v>86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104</v>
      </c>
      <c r="S3" s="1" t="s">
        <v>94</v>
      </c>
      <c r="T3" s="1" t="s">
        <v>95</v>
      </c>
      <c r="U3" s="1" t="s">
        <v>96</v>
      </c>
    </row>
    <row r="4" s="1" customFormat="1" spans="1:21">
      <c r="A4" s="3">
        <v>17326621654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85</v>
      </c>
      <c r="H4" s="1" t="s">
        <v>86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112</v>
      </c>
      <c r="S4" s="1" t="s">
        <v>94</v>
      </c>
      <c r="T4" s="1" t="s">
        <v>95</v>
      </c>
      <c r="U4" s="1" t="s">
        <v>96</v>
      </c>
    </row>
    <row r="5" s="1" customFormat="1" spans="1:21">
      <c r="A5" s="3">
        <v>17419209820</v>
      </c>
      <c r="B5" s="1" t="s">
        <v>113</v>
      </c>
      <c r="C5" s="1" t="s">
        <v>114</v>
      </c>
      <c r="D5" s="1" t="s">
        <v>107</v>
      </c>
      <c r="E5" s="1" t="s">
        <v>115</v>
      </c>
      <c r="F5" s="1" t="s">
        <v>84</v>
      </c>
      <c r="G5" s="1" t="s">
        <v>85</v>
      </c>
      <c r="H5" s="1" t="s">
        <v>86</v>
      </c>
      <c r="I5" s="1" t="s">
        <v>116</v>
      </c>
      <c r="J5" s="1" t="s">
        <v>30</v>
      </c>
      <c r="K5" s="1" t="s">
        <v>117</v>
      </c>
      <c r="L5" s="1" t="s">
        <v>117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118</v>
      </c>
      <c r="S5" s="1" t="s">
        <v>94</v>
      </c>
      <c r="T5" s="1" t="s">
        <v>95</v>
      </c>
      <c r="U5" s="1" t="s">
        <v>96</v>
      </c>
    </row>
    <row r="6" s="1" customFormat="1" spans="1:21">
      <c r="A6" s="3">
        <v>17508167489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109</v>
      </c>
      <c r="G6" s="1" t="s">
        <v>85</v>
      </c>
      <c r="H6" s="1" t="s">
        <v>86</v>
      </c>
      <c r="I6" s="1" t="s">
        <v>123</v>
      </c>
      <c r="J6" s="1" t="s">
        <v>30</v>
      </c>
      <c r="K6" s="1" t="s">
        <v>124</v>
      </c>
      <c r="L6" s="1" t="s">
        <v>124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125</v>
      </c>
      <c r="S6" s="1" t="s">
        <v>94</v>
      </c>
      <c r="T6" s="1" t="s">
        <v>95</v>
      </c>
      <c r="U6" s="1" t="s">
        <v>96</v>
      </c>
    </row>
    <row r="7" s="1" customFormat="1" spans="1:21">
      <c r="A7" s="3">
        <v>17526138988</v>
      </c>
      <c r="B7" s="1" t="s">
        <v>84</v>
      </c>
      <c r="C7" s="1" t="s">
        <v>126</v>
      </c>
      <c r="D7" s="1" t="s">
        <v>127</v>
      </c>
      <c r="E7" s="1" t="s">
        <v>128</v>
      </c>
      <c r="F7" s="1" t="s">
        <v>84</v>
      </c>
      <c r="G7" s="1" t="s">
        <v>85</v>
      </c>
      <c r="H7" s="1" t="s">
        <v>86</v>
      </c>
      <c r="I7" s="1" t="s">
        <v>129</v>
      </c>
      <c r="J7" s="1" t="s">
        <v>30</v>
      </c>
      <c r="K7" s="1" t="s">
        <v>130</v>
      </c>
      <c r="L7" s="1" t="s">
        <v>130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92</v>
      </c>
      <c r="R7" s="1" t="s">
        <v>131</v>
      </c>
      <c r="S7" s="1" t="s">
        <v>94</v>
      </c>
      <c r="T7" s="1" t="s">
        <v>95</v>
      </c>
      <c r="U7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2022-03-05T01:33:19Z</dcterms:created>
  <dcterms:modified xsi:type="dcterms:W3CDTF">2022-03-05T03:48:39Z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ADA7CC13AFA640F0802E6AF945FC69C6</vt:lpwstr>
  </property>
  <property fmtid="{D5CDD505-2E9C-101B-9397-08002B2CF9AE}" pid="3" name="KSOProductBuildVer">
    <vt:lpwstr>2052-11.1.0.11365</vt:lpwstr>
  </property>
</Properties>
</file>