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calcPr calcId="144525"/>
</workbook>
</file>

<file path=xl/sharedStrings.xml><?xml version="1.0" encoding="utf-8"?>
<sst xmlns="http://schemas.openxmlformats.org/spreadsheetml/2006/main" count="490" uniqueCount="187">
  <si>
    <t>去哪儿网酒店预付对账单</t>
  </si>
  <si>
    <t>供应商名称：</t>
  </si>
  <si>
    <t>遇见时光</t>
  </si>
  <si>
    <t>结算周期：</t>
  </si>
  <si>
    <t>2022-03-03至2022-03-04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</si>
  <si>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</si>
  <si>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</si>
  <si>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</si>
  <si>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</si>
  <si>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</si>
  <si>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</si>
  <si>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</si>
  <si>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</si>
  <si>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</si>
  <si>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</si>
  <si>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</si>
  <si>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</si>
  <si>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</si>
  <si>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</si>
  <si>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</si>
  <si>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¥719.00</t>
  </si>
  <si>
    <t>¥98.00</t>
  </si>
  <si>
    <t>¥621.00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</si>
  <si>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</si>
  <si>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</si>
  <si>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</si>
  <si>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</si>
  <si>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</si>
  <si>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</si>
  <si>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</si>
  <si>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</si>
  <si>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</si>
  <si>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</si>
  <si>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 International Travel Development Company 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</si>
  <si>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</si>
  <si>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</si>
  <si>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</si>
  <si>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</si>
  <si>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</si>
  <si>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</si>
  <si>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</si>
  <si>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</si>
  <si>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</si>
  <si>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</si>
  <si>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</si>
  <si>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</si>
  <si>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</si>
  <si>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</si>
  <si>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</si>
  <si>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</si>
  <si>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</si>
  <si>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</si>
  <si>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</si>
  <si>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</si>
  <si>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</si>
  <si>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</si>
  <si>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</si>
  <si>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</si>
  <si>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</si>
  <si>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</si>
  <si>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</si>
  <si>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</si>
  <si>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</si>
  <si>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</si>
  <si>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</si>
  <si>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</si>
  <si>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</si>
  <si>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</si>
  <si>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</si>
  <si>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102925485677</t>
  </si>
  <si>
    <t>酒店预付</t>
  </si>
  <si>
    <t>否</t>
  </si>
  <si>
    <t>普通</t>
  </si>
  <si>
    <t>268931105</t>
  </si>
  <si>
    <t>锦江之星(上海国际旅游度假区康新公路店)</t>
  </si>
  <si>
    <t>1616855</t>
  </si>
  <si>
    <t>陆映旭</t>
  </si>
  <si>
    <t>2022-03-03</t>
  </si>
  <si>
    <t>2022-03-04</t>
  </si>
  <si>
    <t>¥168.00</t>
  </si>
  <si>
    <t>¥22.00</t>
  </si>
  <si>
    <t>¥146.00</t>
  </si>
  <si>
    <t>标准房a</t>
  </si>
  <si>
    <t>WEBSITE</t>
  </si>
  <si>
    <t>102925994342</t>
  </si>
  <si>
    <t>417369398</t>
  </si>
  <si>
    <t>大连雅安宾馆</t>
  </si>
  <si>
    <t>陆广勇</t>
  </si>
  <si>
    <t>¥89.00</t>
  </si>
  <si>
    <t>¥12.00</t>
  </si>
  <si>
    <t>¥77.00</t>
  </si>
  <si>
    <t>特惠大床房(无窗)</t>
  </si>
  <si>
    <t>102924551840</t>
  </si>
  <si>
    <t>297966331</t>
  </si>
  <si>
    <t>骏福商务休闲酒店(佛山南海狮山广场店)</t>
  </si>
  <si>
    <t>吴明</t>
  </si>
  <si>
    <t>2022-03-02</t>
  </si>
  <si>
    <t>¥189.00</t>
  </si>
  <si>
    <t>¥25.00</t>
  </si>
  <si>
    <t>¥164.00</t>
  </si>
  <si>
    <t>精选舒适大床房</t>
  </si>
  <si>
    <t>102925620602</t>
  </si>
  <si>
    <t>291211144</t>
  </si>
  <si>
    <t>枝江铂尔曼酒店</t>
  </si>
  <si>
    <t>陈思祺</t>
  </si>
  <si>
    <t>¥153.00</t>
  </si>
  <si>
    <t>¥23.00</t>
  </si>
  <si>
    <t>¥130.00</t>
  </si>
  <si>
    <t>普通单间</t>
  </si>
  <si>
    <t>102925778991</t>
  </si>
  <si>
    <t>391861317</t>
  </si>
  <si>
    <t>隆林华泰商务宾馆</t>
  </si>
  <si>
    <t>王恩珊</t>
  </si>
  <si>
    <t>¥120.00</t>
  </si>
  <si>
    <t>¥16.00</t>
  </si>
  <si>
    <t>¥104.00</t>
  </si>
  <si>
    <t>标准单间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</si>
  <si>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</si>
  <si>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</si>
  <si>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</si>
  <si>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</si>
  <si>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</si>
  <si>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</si>
  <si>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</si>
  <si>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</si>
  <si>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</si>
  <si>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</si>
  <si>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</si>
  <si>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A220307154852481</t>
  </si>
  <si>
    <t>A220307154913481</t>
  </si>
  <si>
    <r>
      <t>总计：</t>
    </r>
    <r>
      <rPr>
        <sz val="10"/>
        <rFont val="Arial"/>
        <charset val="134"/>
      </rPr>
      <t>621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</si>
  <si>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</si>
  <si>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</si>
  <si>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</si>
  <si>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</si>
  <si>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</si>
  <si>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</si>
  <si>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</si>
  <si>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</si>
  <si>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</si>
  <si>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</si>
  <si>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</si>
  <si>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</si>
  <si>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</si>
  <si>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</si>
  <si>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</si>
  <si>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</si>
  <si>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</si>
  <si>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102925230443</t>
  </si>
  <si>
    <t>2447280</t>
  </si>
  <si>
    <t>维也纳国际酒店(肇庆七星岩星湖景区店)</t>
  </si>
  <si>
    <t>杜杰俊</t>
  </si>
  <si>
    <t>2022-03-05</t>
  </si>
  <si>
    <t>--</t>
  </si>
  <si>
    <t>303.00</t>
  </si>
  <si>
    <t>RMB</t>
  </si>
  <si>
    <t>0</t>
  </si>
  <si>
    <t>0.00</t>
  </si>
  <si>
    <t>龙卷风国内直连</t>
  </si>
  <si>
    <t>2213</t>
  </si>
  <si>
    <t>2022-03-03 22:50:12</t>
  </si>
  <si>
    <t>汇智国际旅游发展有限公司</t>
  </si>
  <si>
    <t>直采</t>
  </si>
  <si>
    <t>2446789</t>
  </si>
  <si>
    <t>130.00</t>
  </si>
  <si>
    <t>2022-03-03 19:00:18</t>
  </si>
  <si>
    <t>2446444</t>
  </si>
  <si>
    <t>77.00</t>
  </si>
  <si>
    <t>2022-03-03 16:46:57</t>
  </si>
  <si>
    <t>直连</t>
  </si>
  <si>
    <t>102925840497</t>
  </si>
  <si>
    <t>2446072</t>
  </si>
  <si>
    <t>贵阳锦悉印象酒店</t>
  </si>
  <si>
    <t>张红贺</t>
  </si>
  <si>
    <t>2022-03-06</t>
  </si>
  <si>
    <t>312.00</t>
  </si>
  <si>
    <t>2022-03-03 13:32:29</t>
  </si>
  <si>
    <t>2445748</t>
  </si>
  <si>
    <t>146.00</t>
  </si>
  <si>
    <t>2022-03-03 10:40:30</t>
  </si>
  <si>
    <t>2445615</t>
  </si>
  <si>
    <t>104.00</t>
  </si>
  <si>
    <t>2022-03-03 08:35:44</t>
  </si>
  <si>
    <t>2445396</t>
  </si>
  <si>
    <t>佛山骏福休闲酒店</t>
  </si>
  <si>
    <t>164.00</t>
  </si>
  <si>
    <t>2022-03-02 23:02:11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</si>
</sst>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&quot;￥&quot;#,##0.00"/>
    <numFmt numFmtId="43" formatCode="_ * #,##0.00_ ;_ * \-#,##0.00_ ;_ * &quot;-&quot;??_ ;_ @_ "/>
    <numFmt numFmtId="41" formatCode="_ * #,##0_ ;_ * \-#,##0_ ;_ * &quot;-&quot;_ ;_ @_ 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indexed="9"/>
      <name val="宋体"/>
      <charset val="134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indexed="8"/>
      <name val="宋体"/>
      <charset val="134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9" fillId="0" borderId="0" applyFont="0" applyFill="0" applyBorder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5" fillId="14" borderId="11" applyNumberFormat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/>
    <xf numFmtId="9" fontId="19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21" borderId="15" applyNumberFormat="0" applyFont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5" fillId="7" borderId="10" applyNumberFormat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17" fillId="7" borderId="11" applyNumberFormat="0" applyAlignment="0" applyProtection="0">
      <alignment vertical="center"/>
    </xf>
    <xf numFmtId="0" fontId="34" fillId="37" borderId="17" applyNumberFormat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14" fillId="41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6" fillId="42" borderId="0" applyNumberFormat="0" applyBorder="0" applyAlignment="0" applyProtection="0">
      <alignment vertical="center"/>
    </xf>
    <xf numFmtId="0" fontId="14" fillId="40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43" borderId="0" applyNumberFormat="0" applyBorder="0" applyAlignment="0" applyProtection="0">
      <alignment vertical="center"/>
    </xf>
    <xf numFmtId="0" fontId="21" fillId="44" borderId="0" applyNumberFormat="0" applyBorder="0" applyAlignment="0" applyProtection="0">
      <alignment vertical="center"/>
    </xf>
    <xf numFmtId="0" fontId="21" fillId="45" borderId="0" applyNumberFormat="0" applyBorder="0" applyAlignment="0" applyProtection="0">
      <alignment vertical="center"/>
    </xf>
    <xf numFmtId="0" fontId="21" fillId="46" borderId="0" applyNumberFormat="0" applyBorder="0" applyAlignment="0" applyProtection="0">
      <alignment vertical="center"/>
    </xf>
    <xf numFmtId="0" fontId="21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5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5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/>
      <c r="C12" s="18"/>
      <c r="F12" s="39"/>
      <c r="I12" s="39"/>
    </row>
    <row r="13" ht="15" customHeight="1" spans="1:9">
      <c r="A13" s="37" t="s">
        <v>30</v>
      </c>
      <c r="B13" s="38" t="s">
        <v>31</v>
      </c>
      <c r="C13" s="18"/>
      <c r="F13" s="39"/>
      <c r="I13" s="39"/>
    </row>
    <row r="14" ht="15" customHeight="1" spans="1:9">
      <c r="A14" s="37" t="s">
        <v>32</v>
      </c>
      <c r="B14" s="38" t="s">
        <v>33</v>
      </c>
      <c r="C14" s="18"/>
      <c r="F14" s="39"/>
      <c r="G14" s="18"/>
      <c r="H14" s="18"/>
      <c r="I14" s="39"/>
    </row>
    <row r="15" ht="15" customHeight="1" spans="1:9">
      <c r="A15" s="37" t="s">
        <v>34</v>
      </c>
      <c r="B15" s="38" t="s">
        <v>35</v>
      </c>
      <c r="C15" s="18"/>
      <c r="F15" s="39"/>
      <c r="I15" s="39"/>
    </row>
    <row r="16" ht="15" customHeight="1" spans="1:9">
      <c r="A16" s="37" t="s">
        <v>36</v>
      </c>
      <c r="B16" s="38" t="s">
        <v>37</v>
      </c>
      <c r="C16" s="18"/>
      <c r="F16" s="39"/>
      <c r="I16" s="39"/>
    </row>
    <row r="17" ht="15" customHeight="1" spans="1:6">
      <c r="A17" s="37" t="s">
        <v>38</v>
      </c>
      <c r="B17" s="38" t="s">
        <v>39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7"/>
  <sheetViews>
    <sheetView topLeftCell="U1" workbookViewId="0">
      <selection activeCell="U1" sqref="$A1:$XFD1048576"/>
    </sheetView>
  </sheetViews>
  <sheetFormatPr defaultColWidth="9.14285714285714" defaultRowHeight="12.75" outlineLevelRow="6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40</v>
      </c>
      <c r="B1" s="4" t="s">
        <v>41</v>
      </c>
      <c r="C1" s="4" t="s">
        <v>24</v>
      </c>
      <c r="D1" s="4" t="s">
        <v>42</v>
      </c>
      <c r="E1" s="4" t="s">
        <v>43</v>
      </c>
      <c r="F1" s="4" t="s">
        <v>44</v>
      </c>
      <c r="G1" s="4" t="s">
        <v>45</v>
      </c>
      <c r="H1" s="4" t="s">
        <v>46</v>
      </c>
      <c r="I1" s="4" t="s">
        <v>47</v>
      </c>
      <c r="J1" s="4" t="s">
        <v>48</v>
      </c>
      <c r="K1" s="4" t="s">
        <v>49</v>
      </c>
      <c r="L1" s="4" t="s">
        <v>50</v>
      </c>
      <c r="M1" s="4" t="s">
        <v>51</v>
      </c>
      <c r="N1" s="4" t="s">
        <v>52</v>
      </c>
      <c r="O1" s="4" t="s">
        <v>53</v>
      </c>
      <c r="P1" s="4" t="s">
        <v>54</v>
      </c>
      <c r="Q1" s="4" t="s">
        <v>55</v>
      </c>
      <c r="R1" s="4" t="s">
        <v>10</v>
      </c>
      <c r="S1" s="4" t="s">
        <v>11</v>
      </c>
      <c r="T1" s="4" t="s">
        <v>56</v>
      </c>
      <c r="U1" s="4" t="s">
        <v>57</v>
      </c>
      <c r="V1" s="4" t="s">
        <v>58</v>
      </c>
      <c r="W1" s="4" t="s">
        <v>59</v>
      </c>
      <c r="X1" s="9" t="s">
        <v>60</v>
      </c>
      <c r="Y1" s="9" t="s">
        <v>61</v>
      </c>
      <c r="Z1" s="4" t="s">
        <v>17</v>
      </c>
      <c r="AA1" s="4" t="s">
        <v>14</v>
      </c>
      <c r="AB1" s="4" t="s">
        <v>62</v>
      </c>
      <c r="AC1" s="4" t="s">
        <v>18</v>
      </c>
      <c r="AD1" s="4" t="s">
        <v>63</v>
      </c>
      <c r="AE1" s="4" t="s">
        <v>64</v>
      </c>
      <c r="AF1" s="4" t="s">
        <v>65</v>
      </c>
      <c r="AG1" s="4" t="s">
        <v>66</v>
      </c>
      <c r="AH1" s="4" t="s">
        <v>67</v>
      </c>
      <c r="AI1" s="4" t="s">
        <v>68</v>
      </c>
    </row>
    <row r="2" ht="14.25" customHeight="1" spans="1:34">
      <c r="A2" s="6" t="s">
        <v>69</v>
      </c>
      <c r="B2" s="6"/>
      <c r="C2" s="6" t="s">
        <v>70</v>
      </c>
      <c r="D2" s="6" t="s">
        <v>71</v>
      </c>
      <c r="E2" s="6" t="s">
        <v>72</v>
      </c>
      <c r="F2" s="6" t="s">
        <v>71</v>
      </c>
      <c r="G2" s="6" t="s">
        <v>73</v>
      </c>
      <c r="H2" s="7" t="s">
        <v>74</v>
      </c>
      <c r="I2" s="7" t="s">
        <v>75</v>
      </c>
      <c r="J2" s="7" t="s">
        <v>2</v>
      </c>
      <c r="K2" s="7" t="s">
        <v>76</v>
      </c>
      <c r="L2" s="7">
        <v>1</v>
      </c>
      <c r="M2" s="7">
        <v>1</v>
      </c>
      <c r="N2" s="7" t="s">
        <v>77</v>
      </c>
      <c r="O2" s="7" t="s">
        <v>77</v>
      </c>
      <c r="P2" s="7" t="s">
        <v>78</v>
      </c>
      <c r="Q2" s="7"/>
      <c r="R2" s="11" t="s">
        <v>79</v>
      </c>
      <c r="S2" s="12" t="s">
        <v>19</v>
      </c>
      <c r="T2" s="7"/>
      <c r="U2" s="11" t="s">
        <v>19</v>
      </c>
      <c r="V2" s="11" t="s">
        <v>79</v>
      </c>
      <c r="W2" s="12" t="s">
        <v>80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81</v>
      </c>
      <c r="AD2" t="s">
        <v>6</v>
      </c>
      <c r="AE2" t="s">
        <v>82</v>
      </c>
      <c r="AF2" t="s">
        <v>83</v>
      </c>
      <c r="AG2" t="s">
        <v>71</v>
      </c>
      <c r="AH2" t="s">
        <v>19</v>
      </c>
    </row>
    <row r="3" ht="14.25" customHeight="1" spans="1:34">
      <c r="A3" s="6" t="s">
        <v>84</v>
      </c>
      <c r="B3" s="6"/>
      <c r="C3" s="6" t="s">
        <v>70</v>
      </c>
      <c r="D3" s="6" t="s">
        <v>71</v>
      </c>
      <c r="E3" s="6" t="s">
        <v>72</v>
      </c>
      <c r="F3" s="6" t="s">
        <v>71</v>
      </c>
      <c r="G3" s="6" t="s">
        <v>85</v>
      </c>
      <c r="H3" s="7" t="s">
        <v>86</v>
      </c>
      <c r="I3" s="7" t="s">
        <v>75</v>
      </c>
      <c r="J3" s="7" t="s">
        <v>2</v>
      </c>
      <c r="K3" s="7" t="s">
        <v>87</v>
      </c>
      <c r="L3" s="7">
        <v>1</v>
      </c>
      <c r="M3" s="7">
        <v>1</v>
      </c>
      <c r="N3" s="7" t="s">
        <v>77</v>
      </c>
      <c r="O3" s="7" t="s">
        <v>77</v>
      </c>
      <c r="P3" s="7" t="s">
        <v>78</v>
      </c>
      <c r="Q3" s="7"/>
      <c r="R3" s="11" t="s">
        <v>88</v>
      </c>
      <c r="S3" s="12" t="s">
        <v>19</v>
      </c>
      <c r="T3" s="7"/>
      <c r="U3" s="11" t="s">
        <v>19</v>
      </c>
      <c r="V3" s="11" t="s">
        <v>88</v>
      </c>
      <c r="W3" s="12" t="s">
        <v>89</v>
      </c>
      <c r="X3" s="12" t="s">
        <v>19</v>
      </c>
      <c r="Y3" s="11" t="s">
        <v>19</v>
      </c>
      <c r="Z3" s="12" t="s">
        <v>19</v>
      </c>
      <c r="AA3" s="14" t="s">
        <v>19</v>
      </c>
      <c r="AB3" t="s">
        <v>19</v>
      </c>
      <c r="AC3" t="s">
        <v>90</v>
      </c>
      <c r="AD3" t="s">
        <v>6</v>
      </c>
      <c r="AE3" t="s">
        <v>91</v>
      </c>
      <c r="AF3" t="s">
        <v>83</v>
      </c>
      <c r="AG3" t="s">
        <v>71</v>
      </c>
      <c r="AH3" t="s">
        <v>19</v>
      </c>
    </row>
    <row r="4" ht="14.25" customHeight="1" spans="1:34">
      <c r="A4" s="6" t="s">
        <v>92</v>
      </c>
      <c r="B4" s="6"/>
      <c r="C4" s="6" t="s">
        <v>70</v>
      </c>
      <c r="D4" s="6" t="s">
        <v>71</v>
      </c>
      <c r="E4" s="6" t="s">
        <v>72</v>
      </c>
      <c r="F4" s="6" t="s">
        <v>71</v>
      </c>
      <c r="G4" s="6" t="s">
        <v>93</v>
      </c>
      <c r="H4" s="7" t="s">
        <v>94</v>
      </c>
      <c r="I4" s="7" t="s">
        <v>75</v>
      </c>
      <c r="J4" s="7" t="s">
        <v>2</v>
      </c>
      <c r="K4" s="7" t="s">
        <v>95</v>
      </c>
      <c r="L4" s="7">
        <v>1</v>
      </c>
      <c r="M4" s="7">
        <v>1</v>
      </c>
      <c r="N4" s="7" t="s">
        <v>96</v>
      </c>
      <c r="O4" s="7" t="s">
        <v>77</v>
      </c>
      <c r="P4" s="7" t="s">
        <v>78</v>
      </c>
      <c r="Q4" s="7"/>
      <c r="R4" s="11" t="s">
        <v>97</v>
      </c>
      <c r="S4" s="12" t="s">
        <v>19</v>
      </c>
      <c r="T4" s="7"/>
      <c r="U4" s="11" t="s">
        <v>19</v>
      </c>
      <c r="V4" s="11" t="s">
        <v>97</v>
      </c>
      <c r="W4" s="12" t="s">
        <v>98</v>
      </c>
      <c r="X4" s="12" t="s">
        <v>19</v>
      </c>
      <c r="Y4" s="11" t="s">
        <v>19</v>
      </c>
      <c r="Z4" s="12" t="s">
        <v>19</v>
      </c>
      <c r="AA4" s="14" t="s">
        <v>19</v>
      </c>
      <c r="AB4" t="s">
        <v>19</v>
      </c>
      <c r="AC4" t="s">
        <v>99</v>
      </c>
      <c r="AD4" t="s">
        <v>6</v>
      </c>
      <c r="AE4" t="s">
        <v>100</v>
      </c>
      <c r="AF4" t="s">
        <v>83</v>
      </c>
      <c r="AG4" t="s">
        <v>71</v>
      </c>
      <c r="AH4" t="s">
        <v>19</v>
      </c>
    </row>
    <row r="5" ht="14.25" customHeight="1" spans="1:34">
      <c r="A5" s="6" t="s">
        <v>101</v>
      </c>
      <c r="B5" s="6"/>
      <c r="C5" s="6" t="s">
        <v>70</v>
      </c>
      <c r="D5" s="6" t="s">
        <v>71</v>
      </c>
      <c r="E5" s="6" t="s">
        <v>72</v>
      </c>
      <c r="F5" s="6" t="s">
        <v>71</v>
      </c>
      <c r="G5" s="6" t="s">
        <v>102</v>
      </c>
      <c r="H5" s="7" t="s">
        <v>103</v>
      </c>
      <c r="I5" s="7" t="s">
        <v>75</v>
      </c>
      <c r="J5" s="7" t="s">
        <v>2</v>
      </c>
      <c r="K5" s="7" t="s">
        <v>104</v>
      </c>
      <c r="L5" s="7">
        <v>1</v>
      </c>
      <c r="M5" s="7">
        <v>1</v>
      </c>
      <c r="N5" s="7" t="s">
        <v>77</v>
      </c>
      <c r="O5" s="7" t="s">
        <v>77</v>
      </c>
      <c r="P5" s="7" t="s">
        <v>78</v>
      </c>
      <c r="Q5" s="7"/>
      <c r="R5" s="11" t="s">
        <v>105</v>
      </c>
      <c r="S5" s="12" t="s">
        <v>19</v>
      </c>
      <c r="T5" s="7"/>
      <c r="U5" s="11" t="s">
        <v>19</v>
      </c>
      <c r="V5" s="11" t="s">
        <v>105</v>
      </c>
      <c r="W5" s="12" t="s">
        <v>106</v>
      </c>
      <c r="X5" s="12" t="s">
        <v>19</v>
      </c>
      <c r="Y5" s="11" t="s">
        <v>19</v>
      </c>
      <c r="Z5" s="12" t="s">
        <v>19</v>
      </c>
      <c r="AA5" s="14" t="s">
        <v>19</v>
      </c>
      <c r="AB5" t="s">
        <v>19</v>
      </c>
      <c r="AC5" t="s">
        <v>107</v>
      </c>
      <c r="AD5" t="s">
        <v>6</v>
      </c>
      <c r="AE5" t="s">
        <v>108</v>
      </c>
      <c r="AF5" t="s">
        <v>83</v>
      </c>
      <c r="AG5" t="s">
        <v>71</v>
      </c>
      <c r="AH5" t="s">
        <v>19</v>
      </c>
    </row>
    <row r="6" ht="14.25" customHeight="1" spans="1:34">
      <c r="A6" s="6" t="s">
        <v>109</v>
      </c>
      <c r="B6" s="6"/>
      <c r="C6" s="6" t="s">
        <v>70</v>
      </c>
      <c r="D6" s="6" t="s">
        <v>71</v>
      </c>
      <c r="E6" s="6" t="s">
        <v>72</v>
      </c>
      <c r="F6" s="6" t="s">
        <v>71</v>
      </c>
      <c r="G6" s="6" t="s">
        <v>110</v>
      </c>
      <c r="H6" s="7" t="s">
        <v>111</v>
      </c>
      <c r="I6" s="7" t="s">
        <v>75</v>
      </c>
      <c r="J6" s="7" t="s">
        <v>2</v>
      </c>
      <c r="K6" s="7" t="s">
        <v>112</v>
      </c>
      <c r="L6" s="7">
        <v>1</v>
      </c>
      <c r="M6" s="7">
        <v>1</v>
      </c>
      <c r="N6" s="7" t="s">
        <v>77</v>
      </c>
      <c r="O6" s="7" t="s">
        <v>77</v>
      </c>
      <c r="P6" s="7" t="s">
        <v>78</v>
      </c>
      <c r="Q6" s="7"/>
      <c r="R6" s="11" t="s">
        <v>113</v>
      </c>
      <c r="S6" s="12" t="s">
        <v>19</v>
      </c>
      <c r="T6" s="7"/>
      <c r="U6" s="11" t="s">
        <v>19</v>
      </c>
      <c r="V6" s="11" t="s">
        <v>113</v>
      </c>
      <c r="W6" s="12" t="s">
        <v>114</v>
      </c>
      <c r="X6" s="12" t="s">
        <v>19</v>
      </c>
      <c r="Y6" s="11" t="s">
        <v>19</v>
      </c>
      <c r="Z6" s="12" t="s">
        <v>19</v>
      </c>
      <c r="AA6" s="14" t="s">
        <v>19</v>
      </c>
      <c r="AB6" t="s">
        <v>19</v>
      </c>
      <c r="AC6" t="s">
        <v>115</v>
      </c>
      <c r="AD6" t="s">
        <v>6</v>
      </c>
      <c r="AE6" t="s">
        <v>116</v>
      </c>
      <c r="AF6" t="s">
        <v>83</v>
      </c>
      <c r="AG6" t="s">
        <v>71</v>
      </c>
      <c r="AH6" t="s">
        <v>19</v>
      </c>
    </row>
    <row r="7" customHeight="1" spans="1:32">
      <c r="A7" s="10" t="s">
        <v>117</v>
      </c>
      <c r="B7" s="10"/>
      <c r="C7" s="10" t="s">
        <v>118</v>
      </c>
      <c r="D7" s="10"/>
      <c r="E7" s="10"/>
      <c r="F7" s="10"/>
      <c r="G7" s="10" t="s">
        <v>118</v>
      </c>
      <c r="H7" s="10" t="s">
        <v>118</v>
      </c>
      <c r="I7" s="10" t="s">
        <v>118</v>
      </c>
      <c r="J7" s="10" t="s">
        <v>118</v>
      </c>
      <c r="K7" s="10" t="s">
        <v>118</v>
      </c>
      <c r="L7" s="10" t="s">
        <v>118</v>
      </c>
      <c r="M7" s="10" t="s">
        <v>118</v>
      </c>
      <c r="N7" s="10" t="s">
        <v>118</v>
      </c>
      <c r="O7" s="10" t="s">
        <v>118</v>
      </c>
      <c r="P7" s="10" t="s">
        <v>118</v>
      </c>
      <c r="Q7" s="10"/>
      <c r="R7" s="13" t="s">
        <v>20</v>
      </c>
      <c r="S7" s="13" t="s">
        <v>19</v>
      </c>
      <c r="T7" s="10" t="s">
        <v>118</v>
      </c>
      <c r="U7" s="13"/>
      <c r="V7" s="13" t="s">
        <v>20</v>
      </c>
      <c r="W7" s="13" t="s">
        <v>21</v>
      </c>
      <c r="X7" s="13"/>
      <c r="Y7" s="13"/>
      <c r="Z7" s="13"/>
      <c r="AA7" s="10"/>
      <c r="AB7" s="13"/>
      <c r="AC7" s="10"/>
      <c r="AD7" s="10" t="s">
        <v>118</v>
      </c>
      <c r="AE7" s="10"/>
      <c r="AF7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119</v>
      </c>
      <c r="B1" s="4" t="s">
        <v>120</v>
      </c>
      <c r="C1" s="4" t="s">
        <v>47</v>
      </c>
      <c r="D1" s="4" t="s">
        <v>48</v>
      </c>
      <c r="E1" s="4" t="s">
        <v>43</v>
      </c>
      <c r="F1" s="4" t="s">
        <v>44</v>
      </c>
      <c r="G1" s="4" t="s">
        <v>121</v>
      </c>
      <c r="H1" s="4" t="s">
        <v>122</v>
      </c>
      <c r="I1" s="4" t="s">
        <v>13</v>
      </c>
      <c r="J1" s="4" t="s">
        <v>17</v>
      </c>
      <c r="K1" s="4" t="s">
        <v>18</v>
      </c>
      <c r="L1" s="9" t="s">
        <v>123</v>
      </c>
      <c r="M1" s="4" t="s">
        <v>124</v>
      </c>
      <c r="N1" s="4" t="s">
        <v>125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40</v>
      </c>
      <c r="B1" s="4" t="s">
        <v>41</v>
      </c>
      <c r="C1" s="4" t="s">
        <v>52</v>
      </c>
      <c r="D1" s="4" t="s">
        <v>53</v>
      </c>
      <c r="E1" s="4" t="s">
        <v>54</v>
      </c>
      <c r="F1" s="4" t="s">
        <v>126</v>
      </c>
      <c r="G1" s="4" t="s">
        <v>62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"/>
  <sheetViews>
    <sheetView tabSelected="1" workbookViewId="0">
      <selection activeCell="A13" sqref="A13:D15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40</v>
      </c>
      <c r="B1" s="4" t="s">
        <v>53</v>
      </c>
      <c r="C1" s="4" t="s">
        <v>54</v>
      </c>
      <c r="D1" s="4" t="s">
        <v>18</v>
      </c>
      <c r="H1" s="5" t="s">
        <v>127</v>
      </c>
    </row>
    <row r="2" ht="14.25" customHeight="1" spans="1:9">
      <c r="A2" s="6" t="s">
        <v>69</v>
      </c>
      <c r="B2" s="7" t="s">
        <v>77</v>
      </c>
      <c r="C2" s="7" t="s">
        <v>78</v>
      </c>
      <c r="D2" s="3">
        <v>146</v>
      </c>
      <c r="E2" t="str">
        <f>VLOOKUP(A2,HOP!A:L,12,0)</f>
        <v>146.00</v>
      </c>
      <c r="F2" t="str">
        <f>VLOOKUP(A2,HOP!A:C,3,0+Q32)</f>
        <v>2445748</v>
      </c>
      <c r="G2">
        <f>D2-E2</f>
        <v>0</v>
      </c>
      <c r="H2" t="str">
        <f>$H$1&amp;F2</f>
        <v>，2445748</v>
      </c>
      <c r="I2" t="str">
        <f>VLOOKUP(A2,HOP!A:U,21,0)</f>
        <v>直连</v>
      </c>
    </row>
    <row r="3" ht="14.25" customHeight="1" spans="1:9">
      <c r="A3" s="6" t="s">
        <v>84</v>
      </c>
      <c r="B3" s="7" t="s">
        <v>77</v>
      </c>
      <c r="C3" s="7" t="s">
        <v>78</v>
      </c>
      <c r="D3" s="3">
        <v>77</v>
      </c>
      <c r="E3" t="str">
        <f>VLOOKUP(A3,HOP!A:L,12,0)</f>
        <v>77.00</v>
      </c>
      <c r="F3" t="str">
        <f>VLOOKUP(A3,HOP!A:C,3,0+Q33)</f>
        <v>2446444</v>
      </c>
      <c r="G3">
        <f>D3-E3</f>
        <v>0</v>
      </c>
      <c r="H3" t="str">
        <f>$H$1&amp;F3</f>
        <v>，2446444</v>
      </c>
      <c r="I3" t="str">
        <f>VLOOKUP(A3,HOP!A:U,21,0)</f>
        <v>直连</v>
      </c>
    </row>
    <row r="4" ht="14.25" customHeight="1" spans="1:9">
      <c r="A4" s="6" t="s">
        <v>92</v>
      </c>
      <c r="B4" s="7" t="s">
        <v>77</v>
      </c>
      <c r="C4" s="7" t="s">
        <v>78</v>
      </c>
      <c r="D4" s="3">
        <v>164</v>
      </c>
      <c r="E4" t="str">
        <f>VLOOKUP(A4,HOP!A:L,12,0)</f>
        <v>164.00</v>
      </c>
      <c r="F4" t="str">
        <f>VLOOKUP(A4,HOP!A:C,3,0+Q34)</f>
        <v>2445396</v>
      </c>
      <c r="G4">
        <f>D4-E4</f>
        <v>0</v>
      </c>
      <c r="H4" t="str">
        <f>$H$1&amp;F4</f>
        <v>，2445396</v>
      </c>
      <c r="I4" t="str">
        <f>VLOOKUP(A4,HOP!A:U,21,0)</f>
        <v>直连</v>
      </c>
    </row>
    <row r="5" ht="14.25" customHeight="1" spans="1:9">
      <c r="A5" s="6" t="s">
        <v>101</v>
      </c>
      <c r="B5" s="7" t="s">
        <v>77</v>
      </c>
      <c r="C5" s="7" t="s">
        <v>78</v>
      </c>
      <c r="D5" s="3">
        <v>130</v>
      </c>
      <c r="E5" t="str">
        <f>VLOOKUP(A5,HOP!A:L,12,0)</f>
        <v>130.00</v>
      </c>
      <c r="F5" t="str">
        <f>VLOOKUP(A5,HOP!A:C,3,0+Q35)</f>
        <v>2446789</v>
      </c>
      <c r="G5">
        <f>D5-E5</f>
        <v>0</v>
      </c>
      <c r="H5" t="str">
        <f>$H$1&amp;F5</f>
        <v>，2446789</v>
      </c>
      <c r="I5" t="str">
        <f>VLOOKUP(A5,HOP!A:U,21,0)</f>
        <v>直采</v>
      </c>
    </row>
    <row r="6" ht="14.25" customHeight="1" spans="1:9">
      <c r="A6" s="6" t="s">
        <v>109</v>
      </c>
      <c r="B6" s="7" t="s">
        <v>77</v>
      </c>
      <c r="C6" s="7" t="s">
        <v>78</v>
      </c>
      <c r="D6" s="3">
        <v>104</v>
      </c>
      <c r="E6" t="str">
        <f>VLOOKUP(A6,HOP!A:L,12,0)</f>
        <v>104.00</v>
      </c>
      <c r="F6" t="str">
        <f>VLOOKUP(A6,HOP!A:C,3,0+Q36)</f>
        <v>2445615</v>
      </c>
      <c r="G6">
        <f>D6-E6</f>
        <v>0</v>
      </c>
      <c r="H6" t="str">
        <f>$H$1&amp;F6</f>
        <v>，2445615</v>
      </c>
      <c r="I6" t="str">
        <f>VLOOKUP(A6,HOP!A:U,21,0)</f>
        <v>直连</v>
      </c>
    </row>
    <row r="8" spans="4:4">
      <c r="D8" s="3">
        <f>SUM(D2:D7)</f>
        <v>621</v>
      </c>
    </row>
    <row r="9" ht="14.25" spans="4:4">
      <c r="D9" s="8" t="s">
        <v>22</v>
      </c>
    </row>
    <row r="13" spans="1:3">
      <c r="A13" t="s">
        <v>128</v>
      </c>
      <c r="C13">
        <v>130</v>
      </c>
    </row>
    <row r="14" spans="1:3">
      <c r="A14" t="s">
        <v>129</v>
      </c>
      <c r="C14">
        <v>491</v>
      </c>
    </row>
    <row r="15" spans="1:3">
      <c r="A15" s="5" t="s">
        <v>130</v>
      </c>
      <c r="C15">
        <f>SUM(C13:C14)</f>
        <v>621</v>
      </c>
    </row>
  </sheetData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8"/>
  <sheetViews>
    <sheetView workbookViewId="0">
      <selection activeCell="J34" sqref="J34"/>
    </sheetView>
  </sheetViews>
  <sheetFormatPr defaultColWidth="9.14285714285714" defaultRowHeight="12.75" outlineLevelRow="7"/>
  <cols>
    <col min="1" max="16383" width="9.14285714285714" style="1"/>
  </cols>
  <sheetData>
    <row r="1" s="1" customFormat="1" spans="1:21">
      <c r="A1" s="2" t="s">
        <v>131</v>
      </c>
      <c r="B1" s="2" t="s">
        <v>132</v>
      </c>
      <c r="C1" s="2" t="s">
        <v>133</v>
      </c>
      <c r="D1" s="2" t="s">
        <v>46</v>
      </c>
      <c r="E1" s="2" t="s">
        <v>49</v>
      </c>
      <c r="F1" s="2" t="s">
        <v>53</v>
      </c>
      <c r="G1" s="2" t="s">
        <v>54</v>
      </c>
      <c r="H1" s="2" t="s">
        <v>134</v>
      </c>
      <c r="I1" s="2" t="s">
        <v>135</v>
      </c>
      <c r="J1" s="2" t="s">
        <v>136</v>
      </c>
      <c r="K1" s="2" t="s">
        <v>137</v>
      </c>
      <c r="L1" s="2" t="s">
        <v>138</v>
      </c>
      <c r="M1" s="2" t="s">
        <v>139</v>
      </c>
      <c r="N1" s="2" t="s">
        <v>140</v>
      </c>
      <c r="O1" s="2" t="s">
        <v>141</v>
      </c>
      <c r="P1" s="2" t="s">
        <v>142</v>
      </c>
      <c r="Q1" s="2" t="s">
        <v>143</v>
      </c>
      <c r="R1" s="2" t="s">
        <v>144</v>
      </c>
      <c r="S1" s="2" t="s">
        <v>145</v>
      </c>
      <c r="T1" s="2" t="s">
        <v>146</v>
      </c>
      <c r="U1" s="2" t="s">
        <v>147</v>
      </c>
    </row>
    <row r="2" s="1" customFormat="1" spans="1:21">
      <c r="A2" s="1" t="s">
        <v>148</v>
      </c>
      <c r="B2" s="1" t="s">
        <v>77</v>
      </c>
      <c r="C2" s="1" t="s">
        <v>149</v>
      </c>
      <c r="D2" s="1" t="s">
        <v>150</v>
      </c>
      <c r="E2" s="1" t="s">
        <v>151</v>
      </c>
      <c r="F2" s="1" t="s">
        <v>78</v>
      </c>
      <c r="G2" s="1" t="s">
        <v>152</v>
      </c>
      <c r="H2" s="1" t="s">
        <v>153</v>
      </c>
      <c r="I2" s="1" t="s">
        <v>154</v>
      </c>
      <c r="J2" s="1" t="s">
        <v>155</v>
      </c>
      <c r="K2" s="1" t="s">
        <v>154</v>
      </c>
      <c r="L2" s="1" t="s">
        <v>154</v>
      </c>
      <c r="M2" s="1" t="s">
        <v>156</v>
      </c>
      <c r="N2" s="1" t="s">
        <v>156</v>
      </c>
      <c r="O2" s="1" t="s">
        <v>157</v>
      </c>
      <c r="P2" s="1" t="s">
        <v>158</v>
      </c>
      <c r="Q2" s="1" t="s">
        <v>159</v>
      </c>
      <c r="R2" s="1" t="s">
        <v>160</v>
      </c>
      <c r="S2" s="1" t="s">
        <v>71</v>
      </c>
      <c r="T2" s="1" t="s">
        <v>161</v>
      </c>
      <c r="U2" s="1" t="s">
        <v>162</v>
      </c>
    </row>
    <row r="3" s="1" customFormat="1" spans="1:21">
      <c r="A3" s="1" t="s">
        <v>101</v>
      </c>
      <c r="B3" s="1" t="s">
        <v>77</v>
      </c>
      <c r="C3" s="1" t="s">
        <v>163</v>
      </c>
      <c r="D3" s="1" t="s">
        <v>103</v>
      </c>
      <c r="E3" s="1" t="s">
        <v>104</v>
      </c>
      <c r="F3" s="1" t="s">
        <v>77</v>
      </c>
      <c r="G3" s="1" t="s">
        <v>78</v>
      </c>
      <c r="H3" s="1" t="s">
        <v>153</v>
      </c>
      <c r="I3" s="1" t="s">
        <v>164</v>
      </c>
      <c r="J3" s="1" t="s">
        <v>155</v>
      </c>
      <c r="K3" s="1" t="s">
        <v>164</v>
      </c>
      <c r="L3" s="1" t="s">
        <v>164</v>
      </c>
      <c r="M3" s="1" t="s">
        <v>156</v>
      </c>
      <c r="N3" s="1" t="s">
        <v>156</v>
      </c>
      <c r="O3" s="1" t="s">
        <v>157</v>
      </c>
      <c r="P3" s="1" t="s">
        <v>158</v>
      </c>
      <c r="Q3" s="1" t="s">
        <v>159</v>
      </c>
      <c r="R3" s="1" t="s">
        <v>165</v>
      </c>
      <c r="S3" s="1" t="s">
        <v>71</v>
      </c>
      <c r="T3" s="1" t="s">
        <v>161</v>
      </c>
      <c r="U3" s="1" t="s">
        <v>162</v>
      </c>
    </row>
    <row r="4" s="1" customFormat="1" spans="1:21">
      <c r="A4" s="1" t="s">
        <v>84</v>
      </c>
      <c r="B4" s="1" t="s">
        <v>77</v>
      </c>
      <c r="C4" s="1" t="s">
        <v>166</v>
      </c>
      <c r="D4" s="1" t="s">
        <v>86</v>
      </c>
      <c r="E4" s="1" t="s">
        <v>87</v>
      </c>
      <c r="F4" s="1" t="s">
        <v>77</v>
      </c>
      <c r="G4" s="1" t="s">
        <v>78</v>
      </c>
      <c r="H4" s="1" t="s">
        <v>153</v>
      </c>
      <c r="I4" s="1" t="s">
        <v>167</v>
      </c>
      <c r="J4" s="1" t="s">
        <v>155</v>
      </c>
      <c r="K4" s="1" t="s">
        <v>167</v>
      </c>
      <c r="L4" s="1" t="s">
        <v>167</v>
      </c>
      <c r="M4" s="1" t="s">
        <v>156</v>
      </c>
      <c r="N4" s="1" t="s">
        <v>156</v>
      </c>
      <c r="O4" s="1" t="s">
        <v>157</v>
      </c>
      <c r="P4" s="1" t="s">
        <v>158</v>
      </c>
      <c r="Q4" s="1" t="s">
        <v>159</v>
      </c>
      <c r="R4" s="1" t="s">
        <v>168</v>
      </c>
      <c r="S4" s="1" t="s">
        <v>71</v>
      </c>
      <c r="T4" s="1" t="s">
        <v>161</v>
      </c>
      <c r="U4" s="1" t="s">
        <v>169</v>
      </c>
    </row>
    <row r="5" s="1" customFormat="1" spans="1:21">
      <c r="A5" s="1" t="s">
        <v>170</v>
      </c>
      <c r="B5" s="1" t="s">
        <v>77</v>
      </c>
      <c r="C5" s="1" t="s">
        <v>171</v>
      </c>
      <c r="D5" s="1" t="s">
        <v>172</v>
      </c>
      <c r="E5" s="1" t="s">
        <v>173</v>
      </c>
      <c r="F5" s="1" t="s">
        <v>78</v>
      </c>
      <c r="G5" s="1" t="s">
        <v>174</v>
      </c>
      <c r="H5" s="1" t="s">
        <v>153</v>
      </c>
      <c r="I5" s="1" t="s">
        <v>175</v>
      </c>
      <c r="J5" s="1" t="s">
        <v>155</v>
      </c>
      <c r="K5" s="1" t="s">
        <v>175</v>
      </c>
      <c r="L5" s="1" t="s">
        <v>175</v>
      </c>
      <c r="M5" s="1" t="s">
        <v>156</v>
      </c>
      <c r="N5" s="1" t="s">
        <v>156</v>
      </c>
      <c r="O5" s="1" t="s">
        <v>157</v>
      </c>
      <c r="P5" s="1" t="s">
        <v>158</v>
      </c>
      <c r="Q5" s="1" t="s">
        <v>159</v>
      </c>
      <c r="R5" s="1" t="s">
        <v>176</v>
      </c>
      <c r="S5" s="1" t="s">
        <v>71</v>
      </c>
      <c r="T5" s="1" t="s">
        <v>161</v>
      </c>
      <c r="U5" s="1" t="s">
        <v>169</v>
      </c>
    </row>
    <row r="6" s="1" customFormat="1" spans="1:21">
      <c r="A6" s="1" t="s">
        <v>69</v>
      </c>
      <c r="B6" s="1" t="s">
        <v>77</v>
      </c>
      <c r="C6" s="1" t="s">
        <v>177</v>
      </c>
      <c r="D6" s="1" t="s">
        <v>74</v>
      </c>
      <c r="E6" s="1" t="s">
        <v>76</v>
      </c>
      <c r="F6" s="1" t="s">
        <v>77</v>
      </c>
      <c r="G6" s="1" t="s">
        <v>78</v>
      </c>
      <c r="H6" s="1" t="s">
        <v>153</v>
      </c>
      <c r="I6" s="1" t="s">
        <v>178</v>
      </c>
      <c r="J6" s="1" t="s">
        <v>155</v>
      </c>
      <c r="K6" s="1" t="s">
        <v>178</v>
      </c>
      <c r="L6" s="1" t="s">
        <v>178</v>
      </c>
      <c r="M6" s="1" t="s">
        <v>156</v>
      </c>
      <c r="N6" s="1" t="s">
        <v>156</v>
      </c>
      <c r="O6" s="1" t="s">
        <v>157</v>
      </c>
      <c r="P6" s="1" t="s">
        <v>158</v>
      </c>
      <c r="Q6" s="1" t="s">
        <v>159</v>
      </c>
      <c r="R6" s="1" t="s">
        <v>179</v>
      </c>
      <c r="S6" s="1" t="s">
        <v>71</v>
      </c>
      <c r="T6" s="1" t="s">
        <v>161</v>
      </c>
      <c r="U6" s="1" t="s">
        <v>169</v>
      </c>
    </row>
    <row r="7" s="1" customFormat="1" spans="1:21">
      <c r="A7" s="1" t="s">
        <v>109</v>
      </c>
      <c r="B7" s="1" t="s">
        <v>77</v>
      </c>
      <c r="C7" s="1" t="s">
        <v>180</v>
      </c>
      <c r="D7" s="1" t="s">
        <v>111</v>
      </c>
      <c r="E7" s="1" t="s">
        <v>112</v>
      </c>
      <c r="F7" s="1" t="s">
        <v>77</v>
      </c>
      <c r="G7" s="1" t="s">
        <v>78</v>
      </c>
      <c r="H7" s="1" t="s">
        <v>153</v>
      </c>
      <c r="I7" s="1" t="s">
        <v>181</v>
      </c>
      <c r="J7" s="1" t="s">
        <v>155</v>
      </c>
      <c r="K7" s="1" t="s">
        <v>181</v>
      </c>
      <c r="L7" s="1" t="s">
        <v>181</v>
      </c>
      <c r="M7" s="1" t="s">
        <v>156</v>
      </c>
      <c r="N7" s="1" t="s">
        <v>156</v>
      </c>
      <c r="O7" s="1" t="s">
        <v>157</v>
      </c>
      <c r="P7" s="1" t="s">
        <v>158</v>
      </c>
      <c r="Q7" s="1" t="s">
        <v>159</v>
      </c>
      <c r="R7" s="1" t="s">
        <v>182</v>
      </c>
      <c r="S7" s="1" t="s">
        <v>71</v>
      </c>
      <c r="T7" s="1" t="s">
        <v>161</v>
      </c>
      <c r="U7" s="1" t="s">
        <v>169</v>
      </c>
    </row>
    <row r="8" s="1" customFormat="1" spans="1:21">
      <c r="A8" s="1" t="s">
        <v>92</v>
      </c>
      <c r="B8" s="1" t="s">
        <v>96</v>
      </c>
      <c r="C8" s="1" t="s">
        <v>183</v>
      </c>
      <c r="D8" s="1" t="s">
        <v>184</v>
      </c>
      <c r="E8" s="1" t="s">
        <v>95</v>
      </c>
      <c r="F8" s="1" t="s">
        <v>77</v>
      </c>
      <c r="G8" s="1" t="s">
        <v>78</v>
      </c>
      <c r="H8" s="1" t="s">
        <v>153</v>
      </c>
      <c r="I8" s="1" t="s">
        <v>185</v>
      </c>
      <c r="J8" s="1" t="s">
        <v>155</v>
      </c>
      <c r="K8" s="1" t="s">
        <v>185</v>
      </c>
      <c r="L8" s="1" t="s">
        <v>185</v>
      </c>
      <c r="M8" s="1" t="s">
        <v>156</v>
      </c>
      <c r="N8" s="1" t="s">
        <v>156</v>
      </c>
      <c r="O8" s="1" t="s">
        <v>157</v>
      </c>
      <c r="P8" s="1" t="s">
        <v>158</v>
      </c>
      <c r="Q8" s="1" t="s">
        <v>159</v>
      </c>
      <c r="R8" s="1" t="s">
        <v>186</v>
      </c>
      <c r="S8" s="1" t="s">
        <v>71</v>
      </c>
      <c r="T8" s="1" t="s">
        <v>161</v>
      </c>
      <c r="U8" s="1" t="s">
        <v>169</v>
      </c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2022-03-07T07:48:23Z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6DB77A98459E4260B4000DE6A18FA915</vt:lpwstr>
  </property>
</Properties>
</file>