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<sst xmlns="http://schemas.openxmlformats.org/spreadsheetml/2006/main" count="338" uniqueCount="132">
  <si>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</si>
  <si>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</si>
  <si>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</si>
  <si>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</si>
  <si>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</si>
  <si>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</si>
  <si>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</si>
  <si>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</si>
  <si>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</si>
  <si>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</si>
  <si>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</si>
  <si>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</si>
  <si>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</si>
  <si>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</si>
  <si>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</si>
  <si>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</si>
  <si>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</si>
  <si>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</si>
  <si>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</si>
  <si>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</si>
  <si>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</si>
  <si>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</si>
  <si>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</si>
  <si>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</si>
  <si>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</si>
  <si>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17501556632	</t>
  </si>
  <si>
    <t>Ctrip</t>
  </si>
  <si>
    <t>正常</t>
  </si>
  <si>
    <t>[德州]维也纳国际酒店(德州德城店)(83962507)</t>
  </si>
  <si>
    <t>高级大床房&lt;双人入住&gt;&lt;内宾&gt;&lt;预付&gt;&lt;双早&gt;</t>
  </si>
  <si>
    <t>CNY</t>
  </si>
  <si>
    <t>黄孝武</t>
  </si>
  <si>
    <t>CA11323220306CNY</t>
  </si>
  <si>
    <t>未提现</t>
  </si>
  <si>
    <t>携程开票</t>
  </si>
  <si>
    <t xml:space="preserve">2437353	</t>
  </si>
  <si>
    <t xml:space="preserve">	</t>
  </si>
  <si>
    <t xml:space="preserve">17501867075	</t>
  </si>
  <si>
    <t>[郑州]维也纳酒店（郑州大学新校区店）(83321526)</t>
  </si>
  <si>
    <t>豪华大床房&lt;双人入住&gt;&lt;内宾&gt;&lt;预付&gt;&lt;双早&gt;</t>
  </si>
  <si>
    <t>韩超杰</t>
  </si>
  <si>
    <t xml:space="preserve">17509841286	</t>
  </si>
  <si>
    <t>[中山]麗枫酒店（中山三角店）(83321486)</t>
  </si>
  <si>
    <t>张家伟</t>
  </si>
  <si>
    <t xml:space="preserve">17514824523	</t>
  </si>
  <si>
    <t>郑婷</t>
  </si>
  <si>
    <t xml:space="preserve">2439840	</t>
  </si>
  <si>
    <t xml:space="preserve">17514852322	</t>
  </si>
  <si>
    <t>[武汉]城市便捷酒店(武汉大智路轻轨站店)(72840850)</t>
  </si>
  <si>
    <t>商务大床房&lt;双人入住&gt;&lt;内宾&gt;&lt;预付&gt;&lt;无早&gt;</t>
  </si>
  <si>
    <t>刘城</t>
  </si>
  <si>
    <t xml:space="preserve">17335208365	</t>
  </si>
  <si>
    <t>[北京]IU酒店(北京通州国际影城度假区北门店)(71450659)</t>
  </si>
  <si>
    <t>小U舒适大床房&lt;双人入住&gt;&lt;内宾&gt;&lt;预付&gt;&lt;无早&gt;</t>
  </si>
  <si>
    <t>王学军</t>
  </si>
  <si>
    <t>CA11323220307CNY</t>
  </si>
  <si>
    <t>取消</t>
  </si>
  <si>
    <t xml:space="preserve">17335290013	</t>
  </si>
  <si>
    <t>小U精致大床房&lt;双人入住&gt;&lt;内宾&gt;&lt;预付&gt;&lt;无早&gt;</t>
  </si>
  <si>
    <t xml:space="preserve">17515139925	</t>
  </si>
  <si>
    <t>[泗洪]维也纳国际酒店(泗洪富园广场店)(83923468)</t>
  </si>
  <si>
    <t>李华</t>
  </si>
  <si>
    <t xml:space="preserve">2439920	</t>
  </si>
  <si>
    <t xml:space="preserve">17516025050	</t>
  </si>
  <si>
    <t>[徐州]维也纳酒店(徐州金山桥店)(83982996)</t>
  </si>
  <si>
    <t>冯忠群</t>
  </si>
  <si>
    <t>退单</t>
  </si>
  <si>
    <t>，</t>
  </si>
  <si>
    <t>A220307101257481</t>
  </si>
  <si>
    <t>CNY / HKD 当前参考汇率: 1.235214731</t>
  </si>
  <si>
    <t>总计：3959.43 CNY/
4890.75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</si>
  <si>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</si>
  <si>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</si>
  <si>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</si>
  <si>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</si>
  <si>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</si>
  <si>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</si>
  <si>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</si>
  <si>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</si>
  <si>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</si>
  <si>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</si>
  <si>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</si>
  <si>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</si>
  <si>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</si>
  <si>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</si>
  <si>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</si>
  <si>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</si>
  <si>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</si>
  <si>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</si>
  <si>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2022-02-28</t>
  </si>
  <si>
    <t>2440342</t>
  </si>
  <si>
    <t>维也纳酒店（徐州金山桥店）</t>
  </si>
  <si>
    <t>2022-03-03</t>
  </si>
  <si>
    <t>2022-03-04</t>
  </si>
  <si>
    <t>退房日月结</t>
  </si>
  <si>
    <t>231.98</t>
  </si>
  <si>
    <t>RMB</t>
  </si>
  <si>
    <t>0</t>
  </si>
  <si>
    <t>0.00</t>
  </si>
  <si>
    <t>携程汇智国内直连</t>
  </si>
  <si>
    <t>1861</t>
  </si>
  <si>
    <t>2022-02-28 14:07:13</t>
  </si>
  <si>
    <t>否</t>
  </si>
  <si>
    <t>汇智国际旅游发展有限公司</t>
  </si>
  <si>
    <t>直连</t>
  </si>
  <si>
    <t>2440137</t>
  </si>
  <si>
    <t>城市便捷酒店(武汉大智路轻轨站店)</t>
  </si>
  <si>
    <t>526.32</t>
  </si>
  <si>
    <t>2022-02-28 12:49:28</t>
  </si>
  <si>
    <t>2439920</t>
  </si>
  <si>
    <t>维也纳国际酒店(泗洪富园广场店)</t>
  </si>
  <si>
    <t>1114.32</t>
  </si>
  <si>
    <t>557.16</t>
  </si>
  <si>
    <t>-557</t>
  </si>
  <si>
    <t>2022-02-28 11:37:49</t>
  </si>
  <si>
    <t>2439840</t>
  </si>
  <si>
    <t>维也纳酒店（郑州大学新校区店）</t>
  </si>
  <si>
    <t>2022-03-01</t>
  </si>
  <si>
    <t>493.36</t>
  </si>
  <si>
    <t>2022-02-28 11:10:55</t>
  </si>
  <si>
    <t>2439449</t>
  </si>
  <si>
    <t>麗枫酒店（中山三角店）</t>
  </si>
  <si>
    <t>714.18</t>
  </si>
  <si>
    <t>2022-02-28 02:00:15</t>
  </si>
  <si>
    <t>2022-02-27</t>
  </si>
  <si>
    <t>2437600</t>
  </si>
  <si>
    <t>767.85</t>
  </si>
  <si>
    <t>2022-02-27 11:31:13</t>
  </si>
  <si>
    <t>2437353</t>
  </si>
  <si>
    <t>维也纳国际酒店(德州德城店)</t>
  </si>
  <si>
    <t>668.58</t>
  </si>
  <si>
    <t>2022-02-27 10:08:16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</si>
</sst>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44620</v>
      </c>
      <c r="G2" s="6">
        <v>44623</v>
      </c>
      <c r="H2" s="4">
        <v>1</v>
      </c>
      <c r="I2" s="4">
        <v>3</v>
      </c>
      <c r="J2" s="4">
        <v>3</v>
      </c>
      <c r="K2" s="4" t="s">
        <v>30</v>
      </c>
      <c r="L2" s="4">
        <v>668.58</v>
      </c>
      <c r="M2" s="4">
        <v>668.58</v>
      </c>
      <c r="N2" s="4" t="s">
        <v>31</v>
      </c>
      <c r="O2" s="4" t="s">
        <v>32</v>
      </c>
      <c r="P2" s="4" t="s">
        <v>33</v>
      </c>
      <c r="Q2" s="4">
        <v>0</v>
      </c>
      <c r="R2" s="7">
        <v>44619</v>
      </c>
      <c r="S2" s="6">
        <v>44626</v>
      </c>
      <c r="T2" s="4" t="s">
        <v>34</v>
      </c>
      <c r="U2" s="4">
        <v>668.58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44620</v>
      </c>
      <c r="G3" s="6">
        <v>44623</v>
      </c>
      <c r="H3" s="4">
        <v>1</v>
      </c>
      <c r="I3" s="4">
        <v>3</v>
      </c>
      <c r="J3" s="4">
        <v>3</v>
      </c>
      <c r="K3" s="4" t="s">
        <v>30</v>
      </c>
      <c r="L3" s="4">
        <v>767.85</v>
      </c>
      <c r="M3" s="4">
        <v>767.85</v>
      </c>
      <c r="N3" s="4" t="s">
        <v>40</v>
      </c>
      <c r="O3" s="4" t="s">
        <v>32</v>
      </c>
      <c r="P3" s="4" t="s">
        <v>33</v>
      </c>
      <c r="Q3" s="4">
        <v>0</v>
      </c>
      <c r="R3" s="7">
        <v>44619</v>
      </c>
      <c r="S3" s="6">
        <v>44626</v>
      </c>
      <c r="T3" s="4" t="s">
        <v>34</v>
      </c>
      <c r="U3" s="4">
        <v>767.85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39</v>
      </c>
      <c r="F4" s="6">
        <v>44620</v>
      </c>
      <c r="G4" s="6">
        <v>44623</v>
      </c>
      <c r="H4" s="4">
        <v>1</v>
      </c>
      <c r="I4" s="4">
        <v>3</v>
      </c>
      <c r="J4" s="4">
        <v>3</v>
      </c>
      <c r="K4" s="4" t="s">
        <v>30</v>
      </c>
      <c r="L4" s="4">
        <v>714.18</v>
      </c>
      <c r="M4" s="4">
        <v>714.18</v>
      </c>
      <c r="N4" s="4" t="s">
        <v>43</v>
      </c>
      <c r="O4" s="4" t="s">
        <v>32</v>
      </c>
      <c r="P4" s="4" t="s">
        <v>33</v>
      </c>
      <c r="Q4" s="4">
        <v>0</v>
      </c>
      <c r="R4" s="7">
        <v>44620</v>
      </c>
      <c r="S4" s="6">
        <v>44626</v>
      </c>
      <c r="T4" s="4" t="s">
        <v>34</v>
      </c>
      <c r="U4" s="4">
        <v>714.18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38</v>
      </c>
      <c r="E5" s="4" t="s">
        <v>29</v>
      </c>
      <c r="F5" s="6">
        <v>44621</v>
      </c>
      <c r="G5" s="6">
        <v>44623</v>
      </c>
      <c r="H5" s="4">
        <v>1</v>
      </c>
      <c r="I5" s="4">
        <v>2</v>
      </c>
      <c r="J5" s="4">
        <v>2</v>
      </c>
      <c r="K5" s="4" t="s">
        <v>30</v>
      </c>
      <c r="L5" s="4">
        <v>493.36</v>
      </c>
      <c r="M5" s="4">
        <v>493.36</v>
      </c>
      <c r="N5" s="4" t="s">
        <v>45</v>
      </c>
      <c r="O5" s="4" t="s">
        <v>32</v>
      </c>
      <c r="P5" s="4" t="s">
        <v>33</v>
      </c>
      <c r="Q5" s="4">
        <v>0</v>
      </c>
      <c r="R5" s="7">
        <v>44620</v>
      </c>
      <c r="S5" s="6">
        <v>44626</v>
      </c>
      <c r="T5" s="4" t="s">
        <v>34</v>
      </c>
      <c r="U5" s="4">
        <v>493.36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44620</v>
      </c>
      <c r="G6" s="6">
        <v>44623</v>
      </c>
      <c r="H6" s="4">
        <v>1</v>
      </c>
      <c r="I6" s="4">
        <v>3</v>
      </c>
      <c r="J6" s="4">
        <v>3</v>
      </c>
      <c r="K6" s="4" t="s">
        <v>30</v>
      </c>
      <c r="L6" s="4">
        <v>526.32</v>
      </c>
      <c r="M6" s="4">
        <v>526.32</v>
      </c>
      <c r="N6" s="4" t="s">
        <v>50</v>
      </c>
      <c r="O6" s="4" t="s">
        <v>32</v>
      </c>
      <c r="P6" s="4" t="s">
        <v>33</v>
      </c>
      <c r="Q6" s="4">
        <v>0</v>
      </c>
      <c r="R6" s="7">
        <v>44620</v>
      </c>
      <c r="S6" s="6">
        <v>44626</v>
      </c>
      <c r="T6" s="4" t="s">
        <v>34</v>
      </c>
      <c r="U6" s="4">
        <v>526.32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44606</v>
      </c>
      <c r="G7" s="6">
        <v>44624</v>
      </c>
      <c r="H7" s="4">
        <v>1</v>
      </c>
      <c r="I7" s="4">
        <v>18</v>
      </c>
      <c r="J7" s="4">
        <v>18</v>
      </c>
      <c r="K7" s="4" t="s">
        <v>30</v>
      </c>
      <c r="L7" s="4">
        <v>3030</v>
      </c>
      <c r="M7" s="4">
        <v>3030</v>
      </c>
      <c r="N7" s="4" t="s">
        <v>54</v>
      </c>
      <c r="O7" s="4" t="s">
        <v>55</v>
      </c>
      <c r="P7" s="4" t="s">
        <v>33</v>
      </c>
      <c r="Q7" s="4">
        <v>0</v>
      </c>
      <c r="R7" s="7">
        <v>44603</v>
      </c>
      <c r="S7" s="6">
        <v>44627</v>
      </c>
      <c r="T7" s="4" t="s">
        <v>34</v>
      </c>
      <c r="U7" s="4">
        <v>3030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51</v>
      </c>
      <c r="B8" s="4" t="s">
        <v>26</v>
      </c>
      <c r="C8" s="4" t="s">
        <v>56</v>
      </c>
      <c r="D8" s="4" t="s">
        <v>52</v>
      </c>
      <c r="E8" s="4" t="s">
        <v>53</v>
      </c>
      <c r="F8" s="6">
        <v>44606</v>
      </c>
      <c r="G8" s="6">
        <v>44624</v>
      </c>
      <c r="H8" s="4">
        <v>1</v>
      </c>
      <c r="I8" s="4">
        <v>18</v>
      </c>
      <c r="J8" s="4">
        <v>18</v>
      </c>
      <c r="K8" s="4" t="s">
        <v>30</v>
      </c>
      <c r="L8" s="4">
        <v>-3030</v>
      </c>
      <c r="M8" s="4">
        <v>-3030</v>
      </c>
      <c r="N8" s="4" t="s">
        <v>54</v>
      </c>
      <c r="O8" s="4" t="s">
        <v>55</v>
      </c>
      <c r="P8" s="4" t="s">
        <v>33</v>
      </c>
      <c r="Q8" s="4">
        <v>0</v>
      </c>
      <c r="R8" s="7">
        <v>44603</v>
      </c>
      <c r="S8" s="6">
        <v>44627</v>
      </c>
      <c r="T8" s="4" t="s">
        <v>34</v>
      </c>
      <c r="U8" s="4">
        <v>-3030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52</v>
      </c>
      <c r="E9" s="4" t="s">
        <v>58</v>
      </c>
      <c r="F9" s="6">
        <v>44606</v>
      </c>
      <c r="G9" s="6">
        <v>44624</v>
      </c>
      <c r="H9" s="4">
        <v>1</v>
      </c>
      <c r="I9" s="4">
        <v>18</v>
      </c>
      <c r="J9" s="4">
        <v>18</v>
      </c>
      <c r="K9" s="4" t="s">
        <v>30</v>
      </c>
      <c r="L9" s="4">
        <v>3030</v>
      </c>
      <c r="M9" s="4">
        <v>3030</v>
      </c>
      <c r="N9" s="4" t="s">
        <v>54</v>
      </c>
      <c r="O9" s="4" t="s">
        <v>55</v>
      </c>
      <c r="P9" s="4" t="s">
        <v>33</v>
      </c>
      <c r="Q9" s="4">
        <v>0</v>
      </c>
      <c r="R9" s="7">
        <v>44603</v>
      </c>
      <c r="S9" s="6">
        <v>44627</v>
      </c>
      <c r="T9" s="4" t="s">
        <v>34</v>
      </c>
      <c r="U9" s="4">
        <v>3030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57</v>
      </c>
      <c r="B10" s="4" t="s">
        <v>26</v>
      </c>
      <c r="C10" s="4" t="s">
        <v>56</v>
      </c>
      <c r="D10" s="4" t="s">
        <v>52</v>
      </c>
      <c r="E10" s="4" t="s">
        <v>58</v>
      </c>
      <c r="F10" s="6">
        <v>44606</v>
      </c>
      <c r="G10" s="6">
        <v>44624</v>
      </c>
      <c r="H10" s="4">
        <v>1</v>
      </c>
      <c r="I10" s="4">
        <v>18</v>
      </c>
      <c r="J10" s="4">
        <v>18</v>
      </c>
      <c r="K10" s="4" t="s">
        <v>30</v>
      </c>
      <c r="L10" s="4">
        <v>-3030</v>
      </c>
      <c r="M10" s="4">
        <v>-3030</v>
      </c>
      <c r="N10" s="4" t="s">
        <v>54</v>
      </c>
      <c r="O10" s="4" t="s">
        <v>55</v>
      </c>
      <c r="P10" s="4" t="s">
        <v>33</v>
      </c>
      <c r="Q10" s="4">
        <v>0</v>
      </c>
      <c r="R10" s="7">
        <v>44603</v>
      </c>
      <c r="S10" s="6">
        <v>44627</v>
      </c>
      <c r="T10" s="4" t="s">
        <v>34</v>
      </c>
      <c r="U10" s="4">
        <v>-3030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60</v>
      </c>
      <c r="E11" s="4" t="s">
        <v>39</v>
      </c>
      <c r="F11" s="6">
        <v>44620</v>
      </c>
      <c r="G11" s="6">
        <v>44624</v>
      </c>
      <c r="H11" s="4">
        <v>1</v>
      </c>
      <c r="I11" s="4">
        <v>4</v>
      </c>
      <c r="J11" s="4">
        <v>4</v>
      </c>
      <c r="K11" s="4" t="s">
        <v>30</v>
      </c>
      <c r="L11" s="4">
        <v>1114.32</v>
      </c>
      <c r="M11" s="4">
        <v>1114.32</v>
      </c>
      <c r="N11" s="4" t="s">
        <v>61</v>
      </c>
      <c r="O11" s="4" t="s">
        <v>55</v>
      </c>
      <c r="P11" s="4" t="s">
        <v>33</v>
      </c>
      <c r="Q11" s="4">
        <v>0</v>
      </c>
      <c r="R11" s="7">
        <v>44620</v>
      </c>
      <c r="S11" s="6">
        <v>44627</v>
      </c>
      <c r="T11" s="4" t="s">
        <v>34</v>
      </c>
      <c r="U11" s="4">
        <v>1114.32</v>
      </c>
      <c r="V11" s="4">
        <v>0</v>
      </c>
      <c r="W11" s="4">
        <v>0</v>
      </c>
      <c r="X11" s="4" t="s">
        <v>62</v>
      </c>
      <c r="Y11" s="4" t="s">
        <v>36</v>
      </c>
    </row>
    <row r="12" s="4" customFormat="1" spans="1:25">
      <c r="A12" s="4" t="s">
        <v>63</v>
      </c>
      <c r="B12" s="4" t="s">
        <v>26</v>
      </c>
      <c r="C12" s="4" t="s">
        <v>27</v>
      </c>
      <c r="D12" s="4" t="s">
        <v>64</v>
      </c>
      <c r="E12" s="4" t="s">
        <v>39</v>
      </c>
      <c r="F12" s="6">
        <v>44623</v>
      </c>
      <c r="G12" s="6">
        <v>44624</v>
      </c>
      <c r="H12" s="4">
        <v>1</v>
      </c>
      <c r="I12" s="4">
        <v>1</v>
      </c>
      <c r="J12" s="4">
        <v>1</v>
      </c>
      <c r="K12" s="4" t="s">
        <v>30</v>
      </c>
      <c r="L12" s="4">
        <v>231.98</v>
      </c>
      <c r="M12" s="4">
        <v>231.98</v>
      </c>
      <c r="N12" s="4" t="s">
        <v>65</v>
      </c>
      <c r="O12" s="4" t="s">
        <v>55</v>
      </c>
      <c r="P12" s="4" t="s">
        <v>33</v>
      </c>
      <c r="Q12" s="4">
        <v>0</v>
      </c>
      <c r="R12" s="7">
        <v>44620</v>
      </c>
      <c r="S12" s="6">
        <v>44627</v>
      </c>
      <c r="T12" s="4" t="s">
        <v>34</v>
      </c>
      <c r="U12" s="4">
        <v>231.98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59</v>
      </c>
      <c r="B13" s="4" t="s">
        <v>26</v>
      </c>
      <c r="C13" s="4" t="s">
        <v>66</v>
      </c>
      <c r="D13" s="4" t="s">
        <v>60</v>
      </c>
      <c r="E13" s="4" t="s">
        <v>39</v>
      </c>
      <c r="F13" s="6">
        <v>44620</v>
      </c>
      <c r="G13" s="6">
        <v>44624</v>
      </c>
      <c r="H13" s="4">
        <v>1</v>
      </c>
      <c r="I13" s="4">
        <v>4</v>
      </c>
      <c r="J13" s="4">
        <v>4</v>
      </c>
      <c r="K13" s="4" t="s">
        <v>30</v>
      </c>
      <c r="L13" s="4">
        <v>-557.16</v>
      </c>
      <c r="M13" s="4">
        <v>-557.16</v>
      </c>
      <c r="N13" s="4" t="s">
        <v>61</v>
      </c>
      <c r="O13" s="4" t="s">
        <v>55</v>
      </c>
      <c r="P13" s="4" t="s">
        <v>33</v>
      </c>
      <c r="Q13" s="4">
        <v>0</v>
      </c>
      <c r="R13" s="7">
        <v>44620</v>
      </c>
      <c r="S13" s="6">
        <v>44627</v>
      </c>
      <c r="T13" s="4" t="s">
        <v>34</v>
      </c>
      <c r="U13" s="4">
        <v>-557.16</v>
      </c>
      <c r="V13" s="4">
        <v>0</v>
      </c>
      <c r="W13" s="4">
        <v>0</v>
      </c>
      <c r="X13" s="4" t="s">
        <v>62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17501556632</v>
      </c>
      <c r="B2" s="6">
        <v>44620</v>
      </c>
      <c r="C2" s="6">
        <v>44623</v>
      </c>
      <c r="D2" s="4">
        <v>668.58</v>
      </c>
      <c r="E2" s="4" t="str">
        <f>VLOOKUP(A2,HOP!A:L,12,0)</f>
        <v>668.58</v>
      </c>
      <c r="F2" s="4" t="str">
        <f>VLOOKUP(A2,HOP!A:C,3,0)</f>
        <v>2437353</v>
      </c>
      <c r="G2" s="4">
        <f>D2-E2</f>
        <v>0</v>
      </c>
      <c r="H2" s="4" t="str">
        <f>$H$1&amp;F2</f>
        <v>，2437353</v>
      </c>
      <c r="I2" s="4" t="str">
        <f>VLOOKUP(A2,HOP!A:U,21,0)</f>
        <v>直连</v>
      </c>
    </row>
    <row r="3" s="4" customFormat="1" spans="1:9">
      <c r="A3" s="5">
        <v>17501867075</v>
      </c>
      <c r="B3" s="6">
        <v>44620</v>
      </c>
      <c r="C3" s="6">
        <v>44623</v>
      </c>
      <c r="D3" s="4">
        <v>767.85</v>
      </c>
      <c r="E3" s="4" t="str">
        <f>VLOOKUP(A3,HOP!A:L,12,0)</f>
        <v>767.85</v>
      </c>
      <c r="F3" s="4" t="str">
        <f>VLOOKUP(A3,HOP!A:C,3,0)</f>
        <v>2437600</v>
      </c>
      <c r="G3" s="4">
        <f t="shared" ref="G3:G10" si="0">D3-E3</f>
        <v>0</v>
      </c>
      <c r="H3" s="4" t="str">
        <f t="shared" ref="H3:H10" si="1">$H$1&amp;F3</f>
        <v>，2437600</v>
      </c>
      <c r="I3" s="4" t="str">
        <f>VLOOKUP(A3,HOP!A:U,21,0)</f>
        <v>直连</v>
      </c>
    </row>
    <row r="4" s="4" customFormat="1" spans="1:9">
      <c r="A4" s="5">
        <v>17509841286</v>
      </c>
      <c r="B4" s="6">
        <v>44620</v>
      </c>
      <c r="C4" s="6">
        <v>44623</v>
      </c>
      <c r="D4" s="4">
        <v>714.18</v>
      </c>
      <c r="E4" s="4" t="str">
        <f>VLOOKUP(A4,HOP!A:L,12,0)</f>
        <v>714.18</v>
      </c>
      <c r="F4" s="4" t="str">
        <f>VLOOKUP(A4,HOP!A:C,3,0)</f>
        <v>2439449</v>
      </c>
      <c r="G4" s="4">
        <f t="shared" si="0"/>
        <v>0</v>
      </c>
      <c r="H4" s="4" t="str">
        <f t="shared" si="1"/>
        <v>，2439449</v>
      </c>
      <c r="I4" s="4" t="str">
        <f>VLOOKUP(A4,HOP!A:U,21,0)</f>
        <v>直连</v>
      </c>
    </row>
    <row r="5" s="4" customFormat="1" spans="1:9">
      <c r="A5" s="5">
        <v>17514824523</v>
      </c>
      <c r="B5" s="6">
        <v>44621</v>
      </c>
      <c r="C5" s="6">
        <v>44623</v>
      </c>
      <c r="D5" s="4">
        <v>493.36</v>
      </c>
      <c r="E5" s="4" t="str">
        <f>VLOOKUP(A5,HOP!A:L,12,0)</f>
        <v>493.36</v>
      </c>
      <c r="F5" s="4" t="str">
        <f>VLOOKUP(A5,HOP!A:C,3,0)</f>
        <v>2439840</v>
      </c>
      <c r="G5" s="4">
        <f t="shared" si="0"/>
        <v>0</v>
      </c>
      <c r="H5" s="4" t="str">
        <f t="shared" si="1"/>
        <v>，2439840</v>
      </c>
      <c r="I5" s="4" t="str">
        <f>VLOOKUP(A5,HOP!A:U,21,0)</f>
        <v>直连</v>
      </c>
    </row>
    <row r="6" s="4" customFormat="1" spans="1:9">
      <c r="A6" s="5">
        <v>17514852322</v>
      </c>
      <c r="B6" s="6">
        <v>44620</v>
      </c>
      <c r="C6" s="6">
        <v>44623</v>
      </c>
      <c r="D6" s="4">
        <v>526.32</v>
      </c>
      <c r="E6" s="4" t="str">
        <f>VLOOKUP(A6,HOP!A:L,12,0)</f>
        <v>526.32</v>
      </c>
      <c r="F6" s="4" t="str">
        <f>VLOOKUP(A6,HOP!A:C,3,0)</f>
        <v>2440137</v>
      </c>
      <c r="G6" s="4">
        <f t="shared" si="0"/>
        <v>0</v>
      </c>
      <c r="H6" s="4" t="str">
        <f t="shared" si="1"/>
        <v>，2440137</v>
      </c>
      <c r="I6" s="4" t="str">
        <f>VLOOKUP(A6,HOP!A:U,21,0)</f>
        <v>直连</v>
      </c>
    </row>
    <row r="7" s="4" customFormat="1" hidden="1" spans="1:9">
      <c r="A7" s="5">
        <v>17335208365</v>
      </c>
      <c r="B7" s="6">
        <v>44606</v>
      </c>
      <c r="C7" s="6">
        <v>44624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17335290013</v>
      </c>
      <c r="B8" s="6">
        <v>44606</v>
      </c>
      <c r="C8" s="6">
        <v>44624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17515139925</v>
      </c>
      <c r="B9" s="6">
        <v>44620</v>
      </c>
      <c r="C9" s="6">
        <v>44624</v>
      </c>
      <c r="D9" s="4">
        <v>557.16</v>
      </c>
      <c r="E9" s="4" t="str">
        <f>VLOOKUP(A9,HOP!A:L,12,0)</f>
        <v>557.16</v>
      </c>
      <c r="F9" s="4" t="str">
        <f>VLOOKUP(A9,HOP!A:C,3,0)</f>
        <v>2439920</v>
      </c>
      <c r="G9" s="4">
        <f t="shared" si="0"/>
        <v>0</v>
      </c>
      <c r="H9" s="4" t="str">
        <f t="shared" si="1"/>
        <v>，2439920</v>
      </c>
      <c r="I9" s="4" t="str">
        <f>VLOOKUP(A9,HOP!A:U,21,0)</f>
        <v>直连</v>
      </c>
    </row>
    <row r="10" s="4" customFormat="1" spans="1:9">
      <c r="A10" s="5">
        <v>17516025050</v>
      </c>
      <c r="B10" s="6">
        <v>44623</v>
      </c>
      <c r="C10" s="6">
        <v>44624</v>
      </c>
      <c r="D10" s="4">
        <v>231.98</v>
      </c>
      <c r="E10" s="4" t="str">
        <f>VLOOKUP(A10,HOP!A:L,12,0)</f>
        <v>231.98</v>
      </c>
      <c r="F10" s="4" t="str">
        <f>VLOOKUP(A10,HOP!A:C,3,0)</f>
        <v>2440342</v>
      </c>
      <c r="G10" s="4">
        <f t="shared" si="0"/>
        <v>0</v>
      </c>
      <c r="H10" s="4" t="str">
        <f t="shared" si="1"/>
        <v>，2440342</v>
      </c>
      <c r="I10" s="4" t="str">
        <f>VLOOKUP(A10,HOP!A:U,21,0)</f>
        <v>直连</v>
      </c>
    </row>
    <row r="12" spans="4:4">
      <c r="D12" s="4">
        <f>SUM(D2:D11)</f>
        <v>3959.43</v>
      </c>
    </row>
    <row r="19" spans="1:1">
      <c r="A19" s="4" t="s">
        <v>68</v>
      </c>
    </row>
    <row r="20" spans="1:1">
      <c r="A20" s="4" t="s">
        <v>69</v>
      </c>
    </row>
    <row r="21" spans="1:1">
      <c r="A21" s="4" t="s">
        <v>70</v>
      </c>
    </row>
  </sheetData>
  <autoFilter ref="A1:XFD12">
    <filterColumn colId="3">
      <filters blank="1">
        <filter val="526.32"/>
        <filter val="3959.43"/>
        <filter val="767.85"/>
        <filter val="493.36"/>
        <filter val="557.16"/>
        <filter val="231.98"/>
        <filter val="668.58"/>
        <filter val="714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</row>
    <row r="2" s="1" customFormat="1" spans="1:21">
      <c r="A2" s="3">
        <v>17516025050</v>
      </c>
      <c r="B2" s="1" t="s">
        <v>89</v>
      </c>
      <c r="C2" s="1" t="s">
        <v>90</v>
      </c>
      <c r="D2" s="1" t="s">
        <v>91</v>
      </c>
      <c r="E2" s="1" t="s">
        <v>65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</row>
    <row r="3" s="1" customFormat="1" spans="1:21">
      <c r="A3" s="3">
        <v>17514852322</v>
      </c>
      <c r="B3" s="1" t="s">
        <v>89</v>
      </c>
      <c r="C3" s="1" t="s">
        <v>105</v>
      </c>
      <c r="D3" s="1" t="s">
        <v>106</v>
      </c>
      <c r="E3" s="1" t="s">
        <v>50</v>
      </c>
      <c r="F3" s="1" t="s">
        <v>89</v>
      </c>
      <c r="G3" s="1" t="s">
        <v>92</v>
      </c>
      <c r="H3" s="1" t="s">
        <v>94</v>
      </c>
      <c r="I3" s="1" t="s">
        <v>107</v>
      </c>
      <c r="J3" s="1" t="s">
        <v>96</v>
      </c>
      <c r="K3" s="1" t="s">
        <v>107</v>
      </c>
      <c r="L3" s="1" t="s">
        <v>107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108</v>
      </c>
      <c r="S3" s="1" t="s">
        <v>102</v>
      </c>
      <c r="T3" s="1" t="s">
        <v>103</v>
      </c>
      <c r="U3" s="1" t="s">
        <v>104</v>
      </c>
    </row>
    <row r="4" s="1" customFormat="1" spans="1:21">
      <c r="A4" s="3">
        <v>17515139925</v>
      </c>
      <c r="B4" s="1" t="s">
        <v>89</v>
      </c>
      <c r="C4" s="1" t="s">
        <v>109</v>
      </c>
      <c r="D4" s="1" t="s">
        <v>110</v>
      </c>
      <c r="E4" s="1" t="s">
        <v>61</v>
      </c>
      <c r="F4" s="1" t="s">
        <v>89</v>
      </c>
      <c r="G4" s="1" t="s">
        <v>93</v>
      </c>
      <c r="H4" s="1" t="s">
        <v>94</v>
      </c>
      <c r="I4" s="1" t="s">
        <v>111</v>
      </c>
      <c r="J4" s="1" t="s">
        <v>96</v>
      </c>
      <c r="K4" s="1" t="s">
        <v>111</v>
      </c>
      <c r="L4" s="1" t="s">
        <v>112</v>
      </c>
      <c r="M4" s="1" t="s">
        <v>113</v>
      </c>
      <c r="N4" s="1" t="s">
        <v>113</v>
      </c>
      <c r="O4" s="1" t="s">
        <v>98</v>
      </c>
      <c r="P4" s="1" t="s">
        <v>99</v>
      </c>
      <c r="Q4" s="1" t="s">
        <v>100</v>
      </c>
      <c r="R4" s="1" t="s">
        <v>114</v>
      </c>
      <c r="S4" s="1" t="s">
        <v>102</v>
      </c>
      <c r="T4" s="1" t="s">
        <v>103</v>
      </c>
      <c r="U4" s="1" t="s">
        <v>104</v>
      </c>
    </row>
    <row r="5" s="1" customFormat="1" spans="1:21">
      <c r="A5" s="3">
        <v>17514824523</v>
      </c>
      <c r="B5" s="1" t="s">
        <v>89</v>
      </c>
      <c r="C5" s="1" t="s">
        <v>115</v>
      </c>
      <c r="D5" s="1" t="s">
        <v>116</v>
      </c>
      <c r="E5" s="1" t="s">
        <v>45</v>
      </c>
      <c r="F5" s="1" t="s">
        <v>117</v>
      </c>
      <c r="G5" s="1" t="s">
        <v>92</v>
      </c>
      <c r="H5" s="1" t="s">
        <v>94</v>
      </c>
      <c r="I5" s="1" t="s">
        <v>118</v>
      </c>
      <c r="J5" s="1" t="s">
        <v>96</v>
      </c>
      <c r="K5" s="1" t="s">
        <v>118</v>
      </c>
      <c r="L5" s="1" t="s">
        <v>118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119</v>
      </c>
      <c r="S5" s="1" t="s">
        <v>102</v>
      </c>
      <c r="T5" s="1" t="s">
        <v>103</v>
      </c>
      <c r="U5" s="1" t="s">
        <v>104</v>
      </c>
    </row>
    <row r="6" s="1" customFormat="1" spans="1:21">
      <c r="A6" s="3">
        <v>17509841286</v>
      </c>
      <c r="B6" s="1" t="s">
        <v>89</v>
      </c>
      <c r="C6" s="1" t="s">
        <v>120</v>
      </c>
      <c r="D6" s="1" t="s">
        <v>121</v>
      </c>
      <c r="E6" s="1" t="s">
        <v>43</v>
      </c>
      <c r="F6" s="1" t="s">
        <v>89</v>
      </c>
      <c r="G6" s="1" t="s">
        <v>92</v>
      </c>
      <c r="H6" s="1" t="s">
        <v>94</v>
      </c>
      <c r="I6" s="1" t="s">
        <v>122</v>
      </c>
      <c r="J6" s="1" t="s">
        <v>96</v>
      </c>
      <c r="K6" s="1" t="s">
        <v>122</v>
      </c>
      <c r="L6" s="1" t="s">
        <v>122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123</v>
      </c>
      <c r="S6" s="1" t="s">
        <v>102</v>
      </c>
      <c r="T6" s="1" t="s">
        <v>103</v>
      </c>
      <c r="U6" s="1" t="s">
        <v>104</v>
      </c>
    </row>
    <row r="7" s="1" customFormat="1" spans="1:21">
      <c r="A7" s="3">
        <v>17501867075</v>
      </c>
      <c r="B7" s="1" t="s">
        <v>124</v>
      </c>
      <c r="C7" s="1" t="s">
        <v>125</v>
      </c>
      <c r="D7" s="1" t="s">
        <v>116</v>
      </c>
      <c r="E7" s="1" t="s">
        <v>40</v>
      </c>
      <c r="F7" s="1" t="s">
        <v>89</v>
      </c>
      <c r="G7" s="1" t="s">
        <v>92</v>
      </c>
      <c r="H7" s="1" t="s">
        <v>94</v>
      </c>
      <c r="I7" s="1" t="s">
        <v>126</v>
      </c>
      <c r="J7" s="1" t="s">
        <v>96</v>
      </c>
      <c r="K7" s="1" t="s">
        <v>126</v>
      </c>
      <c r="L7" s="1" t="s">
        <v>126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127</v>
      </c>
      <c r="S7" s="1" t="s">
        <v>102</v>
      </c>
      <c r="T7" s="1" t="s">
        <v>103</v>
      </c>
      <c r="U7" s="1" t="s">
        <v>104</v>
      </c>
    </row>
    <row r="8" s="1" customFormat="1" spans="1:21">
      <c r="A8" s="3">
        <v>17501556632</v>
      </c>
      <c r="B8" s="1" t="s">
        <v>124</v>
      </c>
      <c r="C8" s="1" t="s">
        <v>128</v>
      </c>
      <c r="D8" s="1" t="s">
        <v>129</v>
      </c>
      <c r="E8" s="1" t="s">
        <v>31</v>
      </c>
      <c r="F8" s="1" t="s">
        <v>89</v>
      </c>
      <c r="G8" s="1" t="s">
        <v>92</v>
      </c>
      <c r="H8" s="1" t="s">
        <v>94</v>
      </c>
      <c r="I8" s="1" t="s">
        <v>130</v>
      </c>
      <c r="J8" s="1" t="s">
        <v>96</v>
      </c>
      <c r="K8" s="1" t="s">
        <v>130</v>
      </c>
      <c r="L8" s="1" t="s">
        <v>130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100</v>
      </c>
      <c r="R8" s="1" t="s">
        <v>131</v>
      </c>
      <c r="S8" s="1" t="s">
        <v>102</v>
      </c>
      <c r="T8" s="1" t="s">
        <v>103</v>
      </c>
      <c r="U8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2022-03-07T01:57:15Z</dcterms:created>
  <dcterms:modified xsi:type="dcterms:W3CDTF">2022-03-07T02:12:00Z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108D907DF5A24B0CA92C398C373E54C8</vt:lpwstr>
  </property>
  <property fmtid="{D5CDD505-2E9C-101B-9397-08002B2CF9AE}" pid="3" name="KSOProductBuildVer">
    <vt:lpwstr>2052-11.1.0.11365</vt:lpwstr>
  </property>
</Properties>
</file>