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<sst xmlns="http://schemas.openxmlformats.org/spreadsheetml/2006/main" count="691" uniqueCount="210">
  <si>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</si>
  <si>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</si>
  <si>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</si>
  <si>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</si>
  <si>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</si>
  <si>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</si>
  <si>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</si>
  <si>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</si>
  <si>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</si>
  <si>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20220228-20220306</t>
  </si>
  <si>
    <t>广州汇登信息科技有限公司（预付）</t>
  </si>
  <si>
    <t>4368148</t>
  </si>
  <si>
    <t>6913.32</t>
  </si>
  <si>
    <t>0.00</t>
  </si>
  <si>
    <t>-561.00</t>
  </si>
  <si>
    <t>6352.32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</si>
  <si>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</si>
  <si>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</si>
  <si>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</si>
  <si>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</si>
  <si>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</si>
  <si>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</si>
  <si>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</si>
  <si>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</si>
  <si>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</si>
  <si>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</si>
  <si>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</si>
  <si>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</si>
  <si>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</si>
  <si>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</si>
  <si>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</si>
  <si>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</si>
  <si>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4872905433561267471</t>
  </si>
  <si>
    <t>广州雅致酒店</t>
  </si>
  <si>
    <t>广州市</t>
  </si>
  <si>
    <t>本期应结</t>
  </si>
  <si>
    <t>2022-03-01~2022-03-02</t>
  </si>
  <si>
    <t>城景大床房</t>
  </si>
  <si>
    <t>汪霞</t>
  </si>
  <si>
    <t>1</t>
  </si>
  <si>
    <t>底价结算</t>
  </si>
  <si>
    <t>1056.00</t>
  </si>
  <si>
    <t>117.00</t>
  </si>
  <si>
    <t/>
  </si>
  <si>
    <t>2203010018</t>
  </si>
  <si>
    <t>4872905435663741833</t>
  </si>
  <si>
    <t>贵阳溪山里酒店</t>
  </si>
  <si>
    <t>贵阳市</t>
  </si>
  <si>
    <t>高级双床房</t>
  </si>
  <si>
    <t>王修俭</t>
  </si>
  <si>
    <t>2</t>
  </si>
  <si>
    <t>882.88</t>
  </si>
  <si>
    <t>992.88</t>
  </si>
  <si>
    <t>97.12</t>
  </si>
  <si>
    <t>-110.00</t>
  </si>
  <si>
    <t>4872905435399114926</t>
  </si>
  <si>
    <t>高级大床房</t>
  </si>
  <si>
    <t>章海燕,吴创溪</t>
  </si>
  <si>
    <t>846.46</t>
  </si>
  <si>
    <t>1012.46</t>
  </si>
  <si>
    <t>93.54</t>
  </si>
  <si>
    <t>-166.00</t>
  </si>
  <si>
    <t>4872905438113462630</t>
  </si>
  <si>
    <t>2022-03-02~2022-03-03</t>
  </si>
  <si>
    <t>高级精致房</t>
  </si>
  <si>
    <t>邹念</t>
  </si>
  <si>
    <t>331.03</t>
  </si>
  <si>
    <t>372.03</t>
  </si>
  <si>
    <t>35.97</t>
  </si>
  <si>
    <t>-41.00</t>
  </si>
  <si>
    <t>177849</t>
  </si>
  <si>
    <t>4872905440796659934</t>
  </si>
  <si>
    <t>诺桑洲际酒店</t>
  </si>
  <si>
    <t>甘南藏族自治州</t>
  </si>
  <si>
    <t>2022-03-03~2022-03-04</t>
  </si>
  <si>
    <t>商务大床房</t>
  </si>
  <si>
    <t>赵近元</t>
  </si>
  <si>
    <t>270.00</t>
  </si>
  <si>
    <t>29.00</t>
  </si>
  <si>
    <t>111</t>
  </si>
  <si>
    <t>4872905440727467716</t>
  </si>
  <si>
    <t>张立</t>
  </si>
  <si>
    <t>4872905441026122974</t>
  </si>
  <si>
    <t>商务标间</t>
  </si>
  <si>
    <t>张荷</t>
  </si>
  <si>
    <t>4872905440130986206</t>
  </si>
  <si>
    <t>詹王平</t>
  </si>
  <si>
    <t>4872905444988889120</t>
  </si>
  <si>
    <t>2022-03-04~2022-03-05</t>
  </si>
  <si>
    <t>熊鹰</t>
  </si>
  <si>
    <t>305.88</t>
  </si>
  <si>
    <t>365.88</t>
  </si>
  <si>
    <t>33.12</t>
  </si>
  <si>
    <t>-60.00</t>
  </si>
  <si>
    <t>177878</t>
  </si>
  <si>
    <t>4872905444256635809</t>
  </si>
  <si>
    <t>玛久吉</t>
  </si>
  <si>
    <t>22222</t>
  </si>
  <si>
    <t>4872905444041673346</t>
  </si>
  <si>
    <t>李铭哲</t>
  </si>
  <si>
    <t>356.33</t>
  </si>
  <si>
    <t>400.33</t>
  </si>
  <si>
    <t>38.67</t>
  </si>
  <si>
    <t>-44.00</t>
  </si>
  <si>
    <t>177882</t>
  </si>
  <si>
    <t>4872905444101184196</t>
  </si>
  <si>
    <t>2222</t>
  </si>
  <si>
    <t>4872905444682148833</t>
  </si>
  <si>
    <t>陆瑞</t>
  </si>
  <si>
    <t>323.93</t>
  </si>
  <si>
    <t>363.93</t>
  </si>
  <si>
    <t>35.07</t>
  </si>
  <si>
    <t>-40.00</t>
  </si>
  <si>
    <t>4872905449351489730</t>
  </si>
  <si>
    <t>2022-03-05~2022-03-06</t>
  </si>
  <si>
    <t>杨文雄</t>
  </si>
  <si>
    <t>177900</t>
  </si>
  <si>
    <t>4872905449391826373</t>
  </si>
  <si>
    <t>杨春</t>
  </si>
  <si>
    <t>177904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</si>
  <si>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</si>
  <si>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</si>
  <si>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</si>
  <si>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</si>
  <si>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</si>
  <si>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</si>
  <si>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</si>
  <si>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</si>
  <si>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</si>
  <si>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</si>
  <si>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</si>
  <si>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会员价-贵阳溪山里酒店-1591486469-1637119244557</t>
  </si>
  <si>
    <t>3_751124237</t>
  </si>
  <si>
    <t>已确认</t>
  </si>
  <si>
    <t>住宿首单高端酒店随机红包</t>
  </si>
  <si>
    <t>dg174675SkoFXHGLbJDF92</t>
  </si>
  <si>
    <t>钻石折扣包给年度新——美团FYX1</t>
  </si>
  <si>
    <t>3_701003721</t>
  </si>
  <si>
    <t>3月当日订追价活动立减3%-LTH</t>
  </si>
  <si>
    <t>3_806351214</t>
  </si>
  <si>
    <t>Qv174675s44nSxRj63AT41</t>
  </si>
  <si>
    <t>酒店专享红包</t>
  </si>
  <si>
    <t>sz177562mej400TVqtMp41</t>
  </si>
  <si>
    <t>SJ177562Rw1sT1kTJq4T41</t>
  </si>
  <si>
    <t>钻石折扣包给外卖会员——FYX1</t>
  </si>
  <si>
    <t>3_754585185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</si>
  <si>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</si>
  <si>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</si>
  <si>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</si>
  <si>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</si>
  <si>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</si>
  <si>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</si>
  <si>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</si>
  <si>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</si>
  <si>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</si>
  <si>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</si>
  <si>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</si>
  <si>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</si>
  <si>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</si>
  <si>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</si>
  <si>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202203012321190022</t>
  </si>
  <si>
    <t>202203012318300022</t>
  </si>
  <si>
    <t>202203022008270020</t>
  </si>
  <si>
    <t>202203031949000020</t>
  </si>
  <si>
    <t>202203031948300020</t>
  </si>
  <si>
    <t>202203031949240020</t>
  </si>
  <si>
    <t>202203031949470020</t>
  </si>
  <si>
    <t>202203042219480021</t>
  </si>
  <si>
    <t>202203041850590021</t>
  </si>
  <si>
    <t>202203042220540021</t>
  </si>
  <si>
    <t>202203041850340021</t>
  </si>
  <si>
    <t>202203042220200021</t>
  </si>
  <si>
    <t>202203052037000021</t>
  </si>
  <si>
    <t>202203052032220021</t>
  </si>
  <si>
    <t>A220308160312481</t>
  </si>
  <si>
    <t>房集：i220308175154 5296.32元</t>
  </si>
  <si>
    <t>总计：6352.32元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</si>
  <si>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</si>
  <si>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</si>
  <si>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</si>
  <si>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</si>
  <si>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</si>
  <si>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</si>
  <si>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</si>
  <si>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</si>
  <si>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</si>
  <si>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</si>
  <si>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</si>
  <si>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</si>
  <si>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</si>
  <si>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</si>
  <si>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</si>
  <si>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</si>
  <si>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</si>
  <si>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</si>
  <si>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</si>
  <si>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</si>
  <si>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2022-03-01</t>
  </si>
  <si>
    <t>2441919</t>
  </si>
  <si>
    <t>雅致酒店(珠江新城广州塔店)</t>
  </si>
  <si>
    <t>2022-03-02</t>
  </si>
  <si>
    <t>退房日周结</t>
  </si>
  <si>
    <t>RMB</t>
  </si>
  <si>
    <t>0</t>
  </si>
  <si>
    <t>美团国内EBK</t>
  </si>
  <si>
    <t>01.011001</t>
  </si>
  <si>
    <t>2022-03-01 09:52:36</t>
  </si>
  <si>
    <t>否</t>
  </si>
  <si>
    <t>广州汇登信息科技有限公司</t>
  </si>
  <si>
    <t>直采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</si>
</sst>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15" borderId="3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17" fillId="17" borderId="1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13</v>
      </c>
      <c r="N2" t="s">
        <v>13</v>
      </c>
      <c r="O2" t="s">
        <v>13</v>
      </c>
      <c r="P2" t="s">
        <v>13</v>
      </c>
      <c r="Q2" t="s">
        <v>43</v>
      </c>
      <c r="R2" t="s">
        <v>44</v>
      </c>
      <c r="S2" t="s">
        <v>43</v>
      </c>
    </row>
    <row r="3" spans="1:19">
      <c r="A3" t="s">
        <v>45</v>
      </c>
      <c r="B3" t="s">
        <v>46</v>
      </c>
      <c r="C3" t="s">
        <v>47</v>
      </c>
      <c r="D3" t="s">
        <v>35</v>
      </c>
      <c r="E3" t="s">
        <v>36</v>
      </c>
      <c r="F3" t="s">
        <v>48</v>
      </c>
      <c r="G3" t="s">
        <v>49</v>
      </c>
      <c r="H3" t="s">
        <v>50</v>
      </c>
      <c r="I3" t="s">
        <v>40</v>
      </c>
      <c r="J3" t="s">
        <v>51</v>
      </c>
      <c r="K3" t="s">
        <v>52</v>
      </c>
      <c r="L3" t="s">
        <v>53</v>
      </c>
      <c r="M3" t="s">
        <v>13</v>
      </c>
      <c r="N3" t="s">
        <v>54</v>
      </c>
      <c r="O3" t="s">
        <v>13</v>
      </c>
      <c r="P3" t="s">
        <v>13</v>
      </c>
      <c r="Q3" t="s">
        <v>43</v>
      </c>
      <c r="R3" t="s">
        <v>43</v>
      </c>
      <c r="S3" t="s">
        <v>43</v>
      </c>
    </row>
    <row r="4" spans="1:19">
      <c r="A4" t="s">
        <v>55</v>
      </c>
      <c r="B4" t="s">
        <v>46</v>
      </c>
      <c r="C4" t="s">
        <v>47</v>
      </c>
      <c r="D4" t="s">
        <v>35</v>
      </c>
      <c r="E4" t="s">
        <v>36</v>
      </c>
      <c r="F4" t="s">
        <v>56</v>
      </c>
      <c r="G4" t="s">
        <v>57</v>
      </c>
      <c r="H4" t="s">
        <v>50</v>
      </c>
      <c r="I4" t="s">
        <v>40</v>
      </c>
      <c r="J4" t="s">
        <v>58</v>
      </c>
      <c r="K4" t="s">
        <v>59</v>
      </c>
      <c r="L4" t="s">
        <v>60</v>
      </c>
      <c r="M4" t="s">
        <v>13</v>
      </c>
      <c r="N4" t="s">
        <v>61</v>
      </c>
      <c r="O4" t="s">
        <v>13</v>
      </c>
      <c r="P4" t="s">
        <v>13</v>
      </c>
      <c r="Q4" t="s">
        <v>43</v>
      </c>
      <c r="R4" t="s">
        <v>43</v>
      </c>
      <c r="S4" t="s">
        <v>43</v>
      </c>
    </row>
    <row r="5" spans="1:19">
      <c r="A5" t="s">
        <v>62</v>
      </c>
      <c r="B5" t="s">
        <v>46</v>
      </c>
      <c r="C5" t="s">
        <v>47</v>
      </c>
      <c r="D5" t="s">
        <v>35</v>
      </c>
      <c r="E5" t="s">
        <v>63</v>
      </c>
      <c r="F5" t="s">
        <v>64</v>
      </c>
      <c r="G5" t="s">
        <v>65</v>
      </c>
      <c r="H5" t="s">
        <v>39</v>
      </c>
      <c r="I5" t="s">
        <v>40</v>
      </c>
      <c r="J5" t="s">
        <v>66</v>
      </c>
      <c r="K5" t="s">
        <v>67</v>
      </c>
      <c r="L5" t="s">
        <v>68</v>
      </c>
      <c r="M5" t="s">
        <v>13</v>
      </c>
      <c r="N5" t="s">
        <v>69</v>
      </c>
      <c r="O5" t="s">
        <v>13</v>
      </c>
      <c r="P5" t="s">
        <v>13</v>
      </c>
      <c r="Q5" t="s">
        <v>43</v>
      </c>
      <c r="R5" t="s">
        <v>70</v>
      </c>
      <c r="S5" t="s">
        <v>43</v>
      </c>
    </row>
    <row r="6" spans="1:19">
      <c r="A6" t="s">
        <v>71</v>
      </c>
      <c r="B6" t="s">
        <v>72</v>
      </c>
      <c r="C6" t="s">
        <v>73</v>
      </c>
      <c r="D6" t="s">
        <v>35</v>
      </c>
      <c r="E6" t="s">
        <v>74</v>
      </c>
      <c r="F6" t="s">
        <v>75</v>
      </c>
      <c r="G6" t="s">
        <v>76</v>
      </c>
      <c r="H6" t="s">
        <v>39</v>
      </c>
      <c r="I6" t="s">
        <v>40</v>
      </c>
      <c r="J6" t="s">
        <v>77</v>
      </c>
      <c r="K6" t="s">
        <v>77</v>
      </c>
      <c r="L6" t="s">
        <v>78</v>
      </c>
      <c r="M6" t="s">
        <v>13</v>
      </c>
      <c r="N6" t="s">
        <v>13</v>
      </c>
      <c r="O6" t="s">
        <v>13</v>
      </c>
      <c r="P6" t="s">
        <v>13</v>
      </c>
      <c r="Q6" t="s">
        <v>43</v>
      </c>
      <c r="R6" t="s">
        <v>79</v>
      </c>
      <c r="S6" t="s">
        <v>43</v>
      </c>
    </row>
    <row r="7" spans="1:19">
      <c r="A7" t="s">
        <v>80</v>
      </c>
      <c r="B7" t="s">
        <v>72</v>
      </c>
      <c r="C7" t="s">
        <v>73</v>
      </c>
      <c r="D7" t="s">
        <v>35</v>
      </c>
      <c r="E7" t="s">
        <v>74</v>
      </c>
      <c r="F7" t="s">
        <v>75</v>
      </c>
      <c r="G7" t="s">
        <v>81</v>
      </c>
      <c r="H7" t="s">
        <v>39</v>
      </c>
      <c r="I7" t="s">
        <v>40</v>
      </c>
      <c r="J7" t="s">
        <v>77</v>
      </c>
      <c r="K7" t="s">
        <v>77</v>
      </c>
      <c r="L7" t="s">
        <v>78</v>
      </c>
      <c r="M7" t="s">
        <v>13</v>
      </c>
      <c r="N7" t="s">
        <v>13</v>
      </c>
      <c r="O7" t="s">
        <v>13</v>
      </c>
      <c r="P7" t="s">
        <v>13</v>
      </c>
      <c r="Q7" t="s">
        <v>43</v>
      </c>
      <c r="R7" t="s">
        <v>79</v>
      </c>
      <c r="S7" t="s">
        <v>43</v>
      </c>
    </row>
    <row r="8" spans="1:19">
      <c r="A8" t="s">
        <v>82</v>
      </c>
      <c r="B8" t="s">
        <v>72</v>
      </c>
      <c r="C8" t="s">
        <v>73</v>
      </c>
      <c r="D8" t="s">
        <v>35</v>
      </c>
      <c r="E8" t="s">
        <v>74</v>
      </c>
      <c r="F8" t="s">
        <v>83</v>
      </c>
      <c r="G8" t="s">
        <v>84</v>
      </c>
      <c r="H8" t="s">
        <v>39</v>
      </c>
      <c r="I8" t="s">
        <v>40</v>
      </c>
      <c r="J8" t="s">
        <v>77</v>
      </c>
      <c r="K8" t="s">
        <v>77</v>
      </c>
      <c r="L8" t="s">
        <v>78</v>
      </c>
      <c r="M8" t="s">
        <v>13</v>
      </c>
      <c r="N8" t="s">
        <v>13</v>
      </c>
      <c r="O8" t="s">
        <v>13</v>
      </c>
      <c r="P8" t="s">
        <v>13</v>
      </c>
      <c r="Q8" t="s">
        <v>43</v>
      </c>
      <c r="R8" t="s">
        <v>79</v>
      </c>
      <c r="S8" t="s">
        <v>43</v>
      </c>
    </row>
    <row r="9" spans="1:19">
      <c r="A9" t="s">
        <v>85</v>
      </c>
      <c r="B9" t="s">
        <v>72</v>
      </c>
      <c r="C9" t="s">
        <v>73</v>
      </c>
      <c r="D9" t="s">
        <v>35</v>
      </c>
      <c r="E9" t="s">
        <v>74</v>
      </c>
      <c r="F9" t="s">
        <v>83</v>
      </c>
      <c r="G9" t="s">
        <v>86</v>
      </c>
      <c r="H9" t="s">
        <v>39</v>
      </c>
      <c r="I9" t="s">
        <v>40</v>
      </c>
      <c r="J9" t="s">
        <v>77</v>
      </c>
      <c r="K9" t="s">
        <v>77</v>
      </c>
      <c r="L9" t="s">
        <v>78</v>
      </c>
      <c r="M9" t="s">
        <v>13</v>
      </c>
      <c r="N9" t="s">
        <v>13</v>
      </c>
      <c r="O9" t="s">
        <v>13</v>
      </c>
      <c r="P9" t="s">
        <v>13</v>
      </c>
      <c r="Q9" t="s">
        <v>43</v>
      </c>
      <c r="R9" t="s">
        <v>79</v>
      </c>
      <c r="S9" t="s">
        <v>43</v>
      </c>
    </row>
    <row r="10" spans="1:19">
      <c r="A10" t="s">
        <v>87</v>
      </c>
      <c r="B10" t="s">
        <v>46</v>
      </c>
      <c r="C10" t="s">
        <v>47</v>
      </c>
      <c r="D10" t="s">
        <v>35</v>
      </c>
      <c r="E10" t="s">
        <v>88</v>
      </c>
      <c r="F10" t="s">
        <v>64</v>
      </c>
      <c r="G10" t="s">
        <v>89</v>
      </c>
      <c r="H10" t="s">
        <v>39</v>
      </c>
      <c r="I10" t="s">
        <v>40</v>
      </c>
      <c r="J10" t="s">
        <v>90</v>
      </c>
      <c r="K10" t="s">
        <v>91</v>
      </c>
      <c r="L10" t="s">
        <v>92</v>
      </c>
      <c r="M10" t="s">
        <v>13</v>
      </c>
      <c r="N10" t="s">
        <v>93</v>
      </c>
      <c r="O10" t="s">
        <v>13</v>
      </c>
      <c r="P10" t="s">
        <v>13</v>
      </c>
      <c r="Q10" t="s">
        <v>43</v>
      </c>
      <c r="R10" t="s">
        <v>94</v>
      </c>
      <c r="S10" t="s">
        <v>43</v>
      </c>
    </row>
    <row r="11" spans="1:19">
      <c r="A11" t="s">
        <v>95</v>
      </c>
      <c r="B11" t="s">
        <v>72</v>
      </c>
      <c r="C11" t="s">
        <v>73</v>
      </c>
      <c r="D11" t="s">
        <v>35</v>
      </c>
      <c r="E11" t="s">
        <v>88</v>
      </c>
      <c r="F11" t="s">
        <v>83</v>
      </c>
      <c r="G11" t="s">
        <v>96</v>
      </c>
      <c r="H11" t="s">
        <v>39</v>
      </c>
      <c r="I11" t="s">
        <v>40</v>
      </c>
      <c r="J11" t="s">
        <v>77</v>
      </c>
      <c r="K11" t="s">
        <v>77</v>
      </c>
      <c r="L11" t="s">
        <v>78</v>
      </c>
      <c r="M11" t="s">
        <v>13</v>
      </c>
      <c r="N11" t="s">
        <v>13</v>
      </c>
      <c r="O11" t="s">
        <v>13</v>
      </c>
      <c r="P11" t="s">
        <v>13</v>
      </c>
      <c r="Q11" t="s">
        <v>43</v>
      </c>
      <c r="R11" t="s">
        <v>97</v>
      </c>
      <c r="S11" t="s">
        <v>43</v>
      </c>
    </row>
    <row r="12" spans="1:19">
      <c r="A12" t="s">
        <v>98</v>
      </c>
      <c r="B12" t="s">
        <v>46</v>
      </c>
      <c r="C12" t="s">
        <v>47</v>
      </c>
      <c r="D12" t="s">
        <v>35</v>
      </c>
      <c r="E12" t="s">
        <v>88</v>
      </c>
      <c r="F12" t="s">
        <v>56</v>
      </c>
      <c r="G12" t="s">
        <v>99</v>
      </c>
      <c r="H12" t="s">
        <v>39</v>
      </c>
      <c r="I12" t="s">
        <v>40</v>
      </c>
      <c r="J12" t="s">
        <v>100</v>
      </c>
      <c r="K12" t="s">
        <v>101</v>
      </c>
      <c r="L12" t="s">
        <v>102</v>
      </c>
      <c r="M12" t="s">
        <v>13</v>
      </c>
      <c r="N12" t="s">
        <v>103</v>
      </c>
      <c r="O12" t="s">
        <v>13</v>
      </c>
      <c r="P12" t="s">
        <v>13</v>
      </c>
      <c r="Q12" t="s">
        <v>43</v>
      </c>
      <c r="R12" t="s">
        <v>104</v>
      </c>
      <c r="S12" t="s">
        <v>43</v>
      </c>
    </row>
    <row r="13" spans="1:19">
      <c r="A13" t="s">
        <v>105</v>
      </c>
      <c r="B13" t="s">
        <v>72</v>
      </c>
      <c r="C13" t="s">
        <v>73</v>
      </c>
      <c r="D13" t="s">
        <v>35</v>
      </c>
      <c r="E13" t="s">
        <v>88</v>
      </c>
      <c r="F13" t="s">
        <v>75</v>
      </c>
      <c r="G13" t="s">
        <v>81</v>
      </c>
      <c r="H13" t="s">
        <v>39</v>
      </c>
      <c r="I13" t="s">
        <v>40</v>
      </c>
      <c r="J13" t="s">
        <v>77</v>
      </c>
      <c r="K13" t="s">
        <v>77</v>
      </c>
      <c r="L13" t="s">
        <v>78</v>
      </c>
      <c r="M13" t="s">
        <v>13</v>
      </c>
      <c r="N13" t="s">
        <v>13</v>
      </c>
      <c r="O13" t="s">
        <v>13</v>
      </c>
      <c r="P13" t="s">
        <v>13</v>
      </c>
      <c r="Q13" t="s">
        <v>43</v>
      </c>
      <c r="R13" t="s">
        <v>106</v>
      </c>
      <c r="S13" t="s">
        <v>43</v>
      </c>
    </row>
    <row r="14" spans="1:19">
      <c r="A14" t="s">
        <v>107</v>
      </c>
      <c r="B14" t="s">
        <v>46</v>
      </c>
      <c r="C14" t="s">
        <v>47</v>
      </c>
      <c r="D14" t="s">
        <v>35</v>
      </c>
      <c r="E14" t="s">
        <v>88</v>
      </c>
      <c r="F14" t="s">
        <v>64</v>
      </c>
      <c r="G14" t="s">
        <v>108</v>
      </c>
      <c r="H14" t="s">
        <v>39</v>
      </c>
      <c r="I14" t="s">
        <v>40</v>
      </c>
      <c r="J14" t="s">
        <v>109</v>
      </c>
      <c r="K14" t="s">
        <v>110</v>
      </c>
      <c r="L14" t="s">
        <v>111</v>
      </c>
      <c r="M14" t="s">
        <v>13</v>
      </c>
      <c r="N14" t="s">
        <v>112</v>
      </c>
      <c r="O14" t="s">
        <v>13</v>
      </c>
      <c r="P14" t="s">
        <v>13</v>
      </c>
      <c r="Q14" t="s">
        <v>43</v>
      </c>
      <c r="R14" t="s">
        <v>43</v>
      </c>
      <c r="S14" t="s">
        <v>43</v>
      </c>
    </row>
    <row r="15" spans="1:19">
      <c r="A15" t="s">
        <v>113</v>
      </c>
      <c r="B15" t="s">
        <v>46</v>
      </c>
      <c r="C15" t="s">
        <v>47</v>
      </c>
      <c r="D15" t="s">
        <v>35</v>
      </c>
      <c r="E15" t="s">
        <v>114</v>
      </c>
      <c r="F15" t="s">
        <v>64</v>
      </c>
      <c r="G15" t="s">
        <v>115</v>
      </c>
      <c r="H15" t="s">
        <v>39</v>
      </c>
      <c r="I15" t="s">
        <v>40</v>
      </c>
      <c r="J15" t="s">
        <v>90</v>
      </c>
      <c r="K15" t="s">
        <v>91</v>
      </c>
      <c r="L15" t="s">
        <v>92</v>
      </c>
      <c r="M15" t="s">
        <v>13</v>
      </c>
      <c r="N15" t="s">
        <v>93</v>
      </c>
      <c r="O15" t="s">
        <v>13</v>
      </c>
      <c r="P15" t="s">
        <v>13</v>
      </c>
      <c r="Q15" t="s">
        <v>43</v>
      </c>
      <c r="R15" t="s">
        <v>116</v>
      </c>
      <c r="S15" t="s">
        <v>43</v>
      </c>
    </row>
    <row r="16" spans="1:19">
      <c r="A16" t="s">
        <v>117</v>
      </c>
      <c r="B16" t="s">
        <v>46</v>
      </c>
      <c r="C16" t="s">
        <v>47</v>
      </c>
      <c r="D16" t="s">
        <v>35</v>
      </c>
      <c r="E16" t="s">
        <v>114</v>
      </c>
      <c r="F16" t="s">
        <v>64</v>
      </c>
      <c r="G16" t="s">
        <v>118</v>
      </c>
      <c r="H16" t="s">
        <v>39</v>
      </c>
      <c r="I16" t="s">
        <v>40</v>
      </c>
      <c r="J16" t="s">
        <v>109</v>
      </c>
      <c r="K16" t="s">
        <v>110</v>
      </c>
      <c r="L16" t="s">
        <v>111</v>
      </c>
      <c r="M16" t="s">
        <v>13</v>
      </c>
      <c r="N16" t="s">
        <v>112</v>
      </c>
      <c r="O16" t="s">
        <v>13</v>
      </c>
      <c r="P16" t="s">
        <v>13</v>
      </c>
      <c r="Q16" t="s">
        <v>43</v>
      </c>
      <c r="R16" t="s">
        <v>119</v>
      </c>
      <c r="S16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120</v>
      </c>
      <c r="D1" t="s">
        <v>121</v>
      </c>
      <c r="E1" t="s">
        <v>20</v>
      </c>
      <c r="F1" t="s">
        <v>21</v>
      </c>
      <c r="G1" t="s">
        <v>22</v>
      </c>
      <c r="H1" t="s">
        <v>122</v>
      </c>
      <c r="I1" t="s">
        <v>24</v>
      </c>
      <c r="J1" t="s">
        <v>123</v>
      </c>
      <c r="K1" t="s">
        <v>124</v>
      </c>
      <c r="L1" t="s">
        <v>125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126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120</v>
      </c>
      <c r="D1" t="s">
        <v>121</v>
      </c>
      <c r="E1" t="s">
        <v>20</v>
      </c>
      <c r="F1" t="s">
        <v>21</v>
      </c>
      <c r="G1" t="s">
        <v>22</v>
      </c>
      <c r="H1" t="s">
        <v>24</v>
      </c>
      <c r="I1" t="s">
        <v>127</v>
      </c>
      <c r="J1" t="s">
        <v>128</v>
      </c>
      <c r="K1" t="s">
        <v>129</v>
      </c>
      <c r="L1" t="s">
        <v>29</v>
      </c>
      <c r="M1" t="s">
        <v>30</v>
      </c>
      <c r="N1" t="s">
        <v>31</v>
      </c>
      <c r="O1" t="s">
        <v>126</v>
      </c>
    </row>
    <row r="2" spans="1:15">
      <c r="A2" t="s">
        <v>46</v>
      </c>
      <c r="B2" t="s">
        <v>43</v>
      </c>
      <c r="C2" t="s">
        <v>45</v>
      </c>
      <c r="D2" t="s">
        <v>130</v>
      </c>
      <c r="E2" t="s">
        <v>36</v>
      </c>
      <c r="F2" t="s">
        <v>48</v>
      </c>
      <c r="G2" t="s">
        <v>49</v>
      </c>
      <c r="H2" t="s">
        <v>43</v>
      </c>
      <c r="I2" t="s">
        <v>54</v>
      </c>
      <c r="J2" t="s">
        <v>131</v>
      </c>
      <c r="K2" t="s">
        <v>132</v>
      </c>
      <c r="L2" t="s">
        <v>43</v>
      </c>
      <c r="M2" t="s">
        <v>43</v>
      </c>
      <c r="N2" t="s">
        <v>43</v>
      </c>
      <c r="O2" t="s">
        <v>133</v>
      </c>
    </row>
    <row r="3" spans="1:15">
      <c r="A3" t="s">
        <v>46</v>
      </c>
      <c r="B3" t="s">
        <v>43</v>
      </c>
      <c r="C3" t="s">
        <v>55</v>
      </c>
      <c r="D3" t="s">
        <v>130</v>
      </c>
      <c r="E3" t="s">
        <v>36</v>
      </c>
      <c r="F3" t="s">
        <v>56</v>
      </c>
      <c r="G3" t="s">
        <v>57</v>
      </c>
      <c r="H3" t="s">
        <v>43</v>
      </c>
      <c r="I3" t="s">
        <v>13</v>
      </c>
      <c r="J3" t="s">
        <v>134</v>
      </c>
      <c r="K3" t="s">
        <v>135</v>
      </c>
      <c r="L3" t="s">
        <v>43</v>
      </c>
      <c r="M3" t="s">
        <v>43</v>
      </c>
      <c r="N3" t="s">
        <v>43</v>
      </c>
      <c r="O3" t="s">
        <v>133</v>
      </c>
    </row>
    <row r="4" spans="1:15">
      <c r="A4" t="s">
        <v>46</v>
      </c>
      <c r="B4" t="s">
        <v>43</v>
      </c>
      <c r="C4" t="s">
        <v>55</v>
      </c>
      <c r="D4" t="s">
        <v>130</v>
      </c>
      <c r="E4" t="s">
        <v>36</v>
      </c>
      <c r="F4" t="s">
        <v>56</v>
      </c>
      <c r="G4" t="s">
        <v>57</v>
      </c>
      <c r="H4" t="s">
        <v>43</v>
      </c>
      <c r="I4" t="s">
        <v>61</v>
      </c>
      <c r="J4" t="s">
        <v>136</v>
      </c>
      <c r="K4" t="s">
        <v>137</v>
      </c>
      <c r="L4" t="s">
        <v>43</v>
      </c>
      <c r="M4" t="s">
        <v>43</v>
      </c>
      <c r="N4" t="s">
        <v>43</v>
      </c>
      <c r="O4" t="s">
        <v>133</v>
      </c>
    </row>
    <row r="5" spans="1:15">
      <c r="A5" t="s">
        <v>46</v>
      </c>
      <c r="B5" t="s">
        <v>43</v>
      </c>
      <c r="C5" t="s">
        <v>62</v>
      </c>
      <c r="D5" t="s">
        <v>130</v>
      </c>
      <c r="E5" t="s">
        <v>63</v>
      </c>
      <c r="F5" t="s">
        <v>64</v>
      </c>
      <c r="G5" t="s">
        <v>65</v>
      </c>
      <c r="H5" t="s">
        <v>43</v>
      </c>
      <c r="I5" t="s">
        <v>69</v>
      </c>
      <c r="J5" t="s">
        <v>131</v>
      </c>
      <c r="K5" t="s">
        <v>132</v>
      </c>
      <c r="L5" t="s">
        <v>43</v>
      </c>
      <c r="M5" t="s">
        <v>70</v>
      </c>
      <c r="N5" t="s">
        <v>43</v>
      </c>
      <c r="O5" t="s">
        <v>133</v>
      </c>
    </row>
    <row r="6" spans="1:15">
      <c r="A6" t="s">
        <v>46</v>
      </c>
      <c r="B6" t="s">
        <v>43</v>
      </c>
      <c r="C6" t="s">
        <v>62</v>
      </c>
      <c r="D6" t="s">
        <v>130</v>
      </c>
      <c r="E6" t="s">
        <v>63</v>
      </c>
      <c r="F6" t="s">
        <v>64</v>
      </c>
      <c r="G6" t="s">
        <v>65</v>
      </c>
      <c r="H6" t="s">
        <v>43</v>
      </c>
      <c r="I6" t="s">
        <v>13</v>
      </c>
      <c r="J6" t="s">
        <v>138</v>
      </c>
      <c r="K6" t="s">
        <v>139</v>
      </c>
      <c r="L6" t="s">
        <v>43</v>
      </c>
      <c r="M6" t="s">
        <v>70</v>
      </c>
      <c r="N6" t="s">
        <v>43</v>
      </c>
      <c r="O6" t="s">
        <v>133</v>
      </c>
    </row>
    <row r="7" spans="1:15">
      <c r="A7" t="s">
        <v>72</v>
      </c>
      <c r="B7" t="s">
        <v>43</v>
      </c>
      <c r="C7" t="s">
        <v>71</v>
      </c>
      <c r="D7" t="s">
        <v>130</v>
      </c>
      <c r="E7" t="s">
        <v>74</v>
      </c>
      <c r="F7" t="s">
        <v>75</v>
      </c>
      <c r="G7" t="s">
        <v>76</v>
      </c>
      <c r="H7" t="s">
        <v>43</v>
      </c>
      <c r="I7" t="s">
        <v>13</v>
      </c>
      <c r="J7" t="s">
        <v>138</v>
      </c>
      <c r="K7" t="s">
        <v>139</v>
      </c>
      <c r="L7" t="s">
        <v>43</v>
      </c>
      <c r="M7" t="s">
        <v>79</v>
      </c>
      <c r="N7" t="s">
        <v>43</v>
      </c>
      <c r="O7" t="s">
        <v>133</v>
      </c>
    </row>
    <row r="8" spans="1:15">
      <c r="A8" t="s">
        <v>72</v>
      </c>
      <c r="B8" t="s">
        <v>43</v>
      </c>
      <c r="C8" t="s">
        <v>71</v>
      </c>
      <c r="D8" t="s">
        <v>130</v>
      </c>
      <c r="E8" t="s">
        <v>74</v>
      </c>
      <c r="F8" t="s">
        <v>75</v>
      </c>
      <c r="G8" t="s">
        <v>76</v>
      </c>
      <c r="H8" t="s">
        <v>43</v>
      </c>
      <c r="I8" t="s">
        <v>13</v>
      </c>
      <c r="J8" t="s">
        <v>134</v>
      </c>
      <c r="K8" t="s">
        <v>140</v>
      </c>
      <c r="L8" t="s">
        <v>43</v>
      </c>
      <c r="M8" t="s">
        <v>79</v>
      </c>
      <c r="N8" t="s">
        <v>43</v>
      </c>
      <c r="O8" t="s">
        <v>133</v>
      </c>
    </row>
    <row r="9" spans="1:15">
      <c r="A9" t="s">
        <v>72</v>
      </c>
      <c r="B9" t="s">
        <v>43</v>
      </c>
      <c r="C9" t="s">
        <v>80</v>
      </c>
      <c r="D9" t="s">
        <v>130</v>
      </c>
      <c r="E9" t="s">
        <v>74</v>
      </c>
      <c r="F9" t="s">
        <v>75</v>
      </c>
      <c r="G9" t="s">
        <v>81</v>
      </c>
      <c r="H9" t="s">
        <v>43</v>
      </c>
      <c r="I9" t="s">
        <v>13</v>
      </c>
      <c r="J9" t="s">
        <v>138</v>
      </c>
      <c r="K9" t="s">
        <v>139</v>
      </c>
      <c r="L9" t="s">
        <v>43</v>
      </c>
      <c r="M9" t="s">
        <v>79</v>
      </c>
      <c r="N9" t="s">
        <v>43</v>
      </c>
      <c r="O9" t="s">
        <v>133</v>
      </c>
    </row>
    <row r="10" spans="1:15">
      <c r="A10" t="s">
        <v>72</v>
      </c>
      <c r="B10" t="s">
        <v>43</v>
      </c>
      <c r="C10" t="s">
        <v>82</v>
      </c>
      <c r="D10" t="s">
        <v>130</v>
      </c>
      <c r="E10" t="s">
        <v>74</v>
      </c>
      <c r="F10" t="s">
        <v>83</v>
      </c>
      <c r="G10" t="s">
        <v>84</v>
      </c>
      <c r="H10" t="s">
        <v>43</v>
      </c>
      <c r="I10" t="s">
        <v>13</v>
      </c>
      <c r="J10" t="s">
        <v>141</v>
      </c>
      <c r="K10" t="s">
        <v>142</v>
      </c>
      <c r="L10" t="s">
        <v>43</v>
      </c>
      <c r="M10" t="s">
        <v>79</v>
      </c>
      <c r="N10" t="s">
        <v>43</v>
      </c>
      <c r="O10" t="s">
        <v>133</v>
      </c>
    </row>
    <row r="11" spans="1:15">
      <c r="A11" t="s">
        <v>72</v>
      </c>
      <c r="B11" t="s">
        <v>43</v>
      </c>
      <c r="C11" t="s">
        <v>85</v>
      </c>
      <c r="D11" t="s">
        <v>130</v>
      </c>
      <c r="E11" t="s">
        <v>74</v>
      </c>
      <c r="F11" t="s">
        <v>83</v>
      </c>
      <c r="G11" t="s">
        <v>86</v>
      </c>
      <c r="H11" t="s">
        <v>43</v>
      </c>
      <c r="I11" t="s">
        <v>13</v>
      </c>
      <c r="J11" t="s">
        <v>141</v>
      </c>
      <c r="K11" t="s">
        <v>143</v>
      </c>
      <c r="L11" t="s">
        <v>43</v>
      </c>
      <c r="M11" t="s">
        <v>79</v>
      </c>
      <c r="N11" t="s">
        <v>43</v>
      </c>
      <c r="O11" t="s">
        <v>133</v>
      </c>
    </row>
    <row r="12" spans="1:15">
      <c r="A12" t="s">
        <v>46</v>
      </c>
      <c r="B12" t="s">
        <v>43</v>
      </c>
      <c r="C12" t="s">
        <v>87</v>
      </c>
      <c r="D12" t="s">
        <v>130</v>
      </c>
      <c r="E12" t="s">
        <v>88</v>
      </c>
      <c r="F12" t="s">
        <v>64</v>
      </c>
      <c r="G12" t="s">
        <v>89</v>
      </c>
      <c r="H12" t="s">
        <v>43</v>
      </c>
      <c r="I12" t="s">
        <v>93</v>
      </c>
      <c r="J12" t="s">
        <v>144</v>
      </c>
      <c r="K12" t="s">
        <v>145</v>
      </c>
      <c r="L12" t="s">
        <v>43</v>
      </c>
      <c r="M12" t="s">
        <v>94</v>
      </c>
      <c r="N12" t="s">
        <v>43</v>
      </c>
      <c r="O12" t="s">
        <v>133</v>
      </c>
    </row>
    <row r="13" spans="1:15">
      <c r="A13" t="s">
        <v>46</v>
      </c>
      <c r="B13" t="s">
        <v>43</v>
      </c>
      <c r="C13" t="s">
        <v>98</v>
      </c>
      <c r="D13" t="s">
        <v>130</v>
      </c>
      <c r="E13" t="s">
        <v>88</v>
      </c>
      <c r="F13" t="s">
        <v>56</v>
      </c>
      <c r="G13" t="s">
        <v>99</v>
      </c>
      <c r="H13" t="s">
        <v>43</v>
      </c>
      <c r="I13" t="s">
        <v>103</v>
      </c>
      <c r="J13" t="s">
        <v>131</v>
      </c>
      <c r="K13" t="s">
        <v>132</v>
      </c>
      <c r="L13" t="s">
        <v>43</v>
      </c>
      <c r="M13" t="s">
        <v>104</v>
      </c>
      <c r="N13" t="s">
        <v>43</v>
      </c>
      <c r="O13" t="s">
        <v>133</v>
      </c>
    </row>
    <row r="14" spans="1:15">
      <c r="A14" t="s">
        <v>46</v>
      </c>
      <c r="B14" t="s">
        <v>43</v>
      </c>
      <c r="C14" t="s">
        <v>107</v>
      </c>
      <c r="D14" t="s">
        <v>130</v>
      </c>
      <c r="E14" t="s">
        <v>88</v>
      </c>
      <c r="F14" t="s">
        <v>64</v>
      </c>
      <c r="G14" t="s">
        <v>108</v>
      </c>
      <c r="H14" t="s">
        <v>43</v>
      </c>
      <c r="I14" t="s">
        <v>112</v>
      </c>
      <c r="J14" t="s">
        <v>131</v>
      </c>
      <c r="K14" t="s">
        <v>132</v>
      </c>
      <c r="L14" t="s">
        <v>43</v>
      </c>
      <c r="M14" t="s">
        <v>43</v>
      </c>
      <c r="N14" t="s">
        <v>43</v>
      </c>
      <c r="O14" t="s">
        <v>133</v>
      </c>
    </row>
    <row r="15" spans="1:15">
      <c r="A15" t="s">
        <v>46</v>
      </c>
      <c r="B15" t="s">
        <v>43</v>
      </c>
      <c r="C15" t="s">
        <v>113</v>
      </c>
      <c r="D15" t="s">
        <v>130</v>
      </c>
      <c r="E15" t="s">
        <v>114</v>
      </c>
      <c r="F15" t="s">
        <v>64</v>
      </c>
      <c r="G15" t="s">
        <v>115</v>
      </c>
      <c r="H15" t="s">
        <v>43</v>
      </c>
      <c r="I15" t="s">
        <v>93</v>
      </c>
      <c r="J15" t="s">
        <v>144</v>
      </c>
      <c r="K15" t="s">
        <v>145</v>
      </c>
      <c r="L15" t="s">
        <v>43</v>
      </c>
      <c r="M15" t="s">
        <v>116</v>
      </c>
      <c r="N15" t="s">
        <v>43</v>
      </c>
      <c r="O15" t="s">
        <v>133</v>
      </c>
    </row>
    <row r="16" spans="1:15">
      <c r="A16" t="s">
        <v>46</v>
      </c>
      <c r="B16" t="s">
        <v>43</v>
      </c>
      <c r="C16" t="s">
        <v>117</v>
      </c>
      <c r="D16" t="s">
        <v>130</v>
      </c>
      <c r="E16" t="s">
        <v>114</v>
      </c>
      <c r="F16" t="s">
        <v>64</v>
      </c>
      <c r="G16" t="s">
        <v>118</v>
      </c>
      <c r="H16" t="s">
        <v>43</v>
      </c>
      <c r="I16" t="s">
        <v>112</v>
      </c>
      <c r="J16" t="s">
        <v>131</v>
      </c>
      <c r="K16" t="s">
        <v>132</v>
      </c>
      <c r="L16" t="s">
        <v>43</v>
      </c>
      <c r="M16" t="s">
        <v>119</v>
      </c>
      <c r="N16" t="s">
        <v>43</v>
      </c>
      <c r="O16" t="s">
        <v>133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146</v>
      </c>
      <c r="B1" t="s">
        <v>147</v>
      </c>
      <c r="C1" t="s">
        <v>6</v>
      </c>
      <c r="D1" t="s">
        <v>148</v>
      </c>
      <c r="E1" t="s">
        <v>149</v>
      </c>
      <c r="F1" t="s">
        <v>150</v>
      </c>
      <c r="G1" t="s">
        <v>151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152</v>
      </c>
      <c r="C1" t="s">
        <v>120</v>
      </c>
      <c r="D1" t="s">
        <v>153</v>
      </c>
      <c r="E1" t="s">
        <v>154</v>
      </c>
      <c r="F1" t="s">
        <v>155</v>
      </c>
      <c r="G1" t="s">
        <v>156</v>
      </c>
      <c r="H1" t="s">
        <v>157</v>
      </c>
      <c r="I1" t="s">
        <v>158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24" sqref="A24:C26"/>
    </sheetView>
  </sheetViews>
  <sheetFormatPr defaultColWidth="9" defaultRowHeight="13.5"/>
  <cols>
    <col min="1" max="1" width="21.75" customWidth="1"/>
    <col min="2" max="2" width="23.75" customWidth="1"/>
  </cols>
  <sheetData>
    <row r="1" spans="1:7">
      <c r="A1" t="s">
        <v>16</v>
      </c>
      <c r="B1" t="s">
        <v>20</v>
      </c>
      <c r="C1" t="s">
        <v>8</v>
      </c>
      <c r="G1" t="s">
        <v>159</v>
      </c>
    </row>
    <row r="2" spans="1:8">
      <c r="A2" t="s">
        <v>32</v>
      </c>
      <c r="B2" t="s">
        <v>36</v>
      </c>
      <c r="C2" s="3">
        <v>1056</v>
      </c>
      <c r="D2" t="str">
        <f>VLOOKUP(A2,HOP!A:L,12,0)</f>
        <v>1056.00</v>
      </c>
      <c r="E2" t="str">
        <f>VLOOKUP(A2,HOP!A:C,3,0)</f>
        <v>2441919</v>
      </c>
      <c r="F2">
        <f>C2-D2</f>
        <v>0</v>
      </c>
      <c r="G2" t="str">
        <f>$G$1&amp;E2</f>
        <v>，2441919</v>
      </c>
      <c r="H2" t="str">
        <f>VLOOKUP(A2,HOP!A:U,21,0)</f>
        <v>直采</v>
      </c>
    </row>
    <row r="3" spans="1:9">
      <c r="A3" s="4" t="s">
        <v>45</v>
      </c>
      <c r="B3" t="s">
        <v>36</v>
      </c>
      <c r="C3" s="3">
        <v>882.88</v>
      </c>
      <c r="D3">
        <v>882.88</v>
      </c>
      <c r="E3" s="4" t="s">
        <v>160</v>
      </c>
      <c r="F3">
        <f t="shared" ref="F3:F16" si="0">C3-D3</f>
        <v>0</v>
      </c>
      <c r="G3" t="str">
        <f t="shared" ref="G3:G16" si="1">$G$1&amp;E3</f>
        <v>，202203012321190022</v>
      </c>
      <c r="H3" t="e">
        <f>VLOOKUP(A3,HOP!A:U,21,0)</f>
        <v>#N/A</v>
      </c>
      <c r="I3">
        <v>3.1</v>
      </c>
    </row>
    <row r="4" spans="1:9">
      <c r="A4" s="4" t="s">
        <v>55</v>
      </c>
      <c r="B4" t="s">
        <v>36</v>
      </c>
      <c r="C4" s="3">
        <v>846.46</v>
      </c>
      <c r="D4">
        <v>846.46</v>
      </c>
      <c r="E4" s="4" t="s">
        <v>161</v>
      </c>
      <c r="F4">
        <f t="shared" si="0"/>
        <v>0</v>
      </c>
      <c r="G4" t="str">
        <f t="shared" si="1"/>
        <v>，202203012318300022</v>
      </c>
      <c r="H4" t="e">
        <f>VLOOKUP(A4,HOP!A:U,21,0)</f>
        <v>#N/A</v>
      </c>
      <c r="I4">
        <v>3.1</v>
      </c>
    </row>
    <row r="5" spans="1:9">
      <c r="A5" s="4" t="s">
        <v>62</v>
      </c>
      <c r="B5" t="s">
        <v>63</v>
      </c>
      <c r="C5" s="3">
        <v>331.03</v>
      </c>
      <c r="D5">
        <v>331.03</v>
      </c>
      <c r="E5" s="4" t="s">
        <v>162</v>
      </c>
      <c r="F5">
        <f t="shared" si="0"/>
        <v>0</v>
      </c>
      <c r="G5" t="str">
        <f t="shared" si="1"/>
        <v>，202203022008270020</v>
      </c>
      <c r="H5" t="e">
        <f>VLOOKUP(A5,HOP!A:U,21,0)</f>
        <v>#N/A</v>
      </c>
      <c r="I5">
        <v>3.2</v>
      </c>
    </row>
    <row r="6" spans="1:9">
      <c r="A6" s="4" t="s">
        <v>71</v>
      </c>
      <c r="B6" t="s">
        <v>74</v>
      </c>
      <c r="C6" s="3">
        <v>270</v>
      </c>
      <c r="D6">
        <v>270</v>
      </c>
      <c r="E6" s="4" t="s">
        <v>163</v>
      </c>
      <c r="F6">
        <f t="shared" si="0"/>
        <v>0</v>
      </c>
      <c r="G6" t="str">
        <f t="shared" si="1"/>
        <v>，202203031949000020</v>
      </c>
      <c r="H6" t="e">
        <f>VLOOKUP(A6,HOP!A:U,21,0)</f>
        <v>#N/A</v>
      </c>
      <c r="I6">
        <v>3.3</v>
      </c>
    </row>
    <row r="7" spans="1:9">
      <c r="A7" s="4" t="s">
        <v>80</v>
      </c>
      <c r="B7" t="s">
        <v>74</v>
      </c>
      <c r="C7" s="3">
        <v>270</v>
      </c>
      <c r="D7">
        <v>270</v>
      </c>
      <c r="E7" s="4" t="s">
        <v>164</v>
      </c>
      <c r="F7">
        <f t="shared" si="0"/>
        <v>0</v>
      </c>
      <c r="G7" t="str">
        <f t="shared" si="1"/>
        <v>，202203031948300020</v>
      </c>
      <c r="H7" t="e">
        <f>VLOOKUP(A7,HOP!A:U,21,0)</f>
        <v>#N/A</v>
      </c>
      <c r="I7">
        <v>3.3</v>
      </c>
    </row>
    <row r="8" spans="1:9">
      <c r="A8" s="4" t="s">
        <v>82</v>
      </c>
      <c r="B8" t="s">
        <v>74</v>
      </c>
      <c r="C8" s="3">
        <v>270</v>
      </c>
      <c r="D8">
        <v>270</v>
      </c>
      <c r="E8" s="4" t="s">
        <v>165</v>
      </c>
      <c r="F8">
        <f t="shared" si="0"/>
        <v>0</v>
      </c>
      <c r="G8" t="str">
        <f t="shared" si="1"/>
        <v>，202203031949240020</v>
      </c>
      <c r="H8" t="e">
        <f>VLOOKUP(A8,HOP!A:U,21,0)</f>
        <v>#N/A</v>
      </c>
      <c r="I8">
        <v>3.3</v>
      </c>
    </row>
    <row r="9" spans="1:9">
      <c r="A9" s="4" t="s">
        <v>85</v>
      </c>
      <c r="B9" t="s">
        <v>74</v>
      </c>
      <c r="C9" s="3">
        <v>270</v>
      </c>
      <c r="D9">
        <v>270</v>
      </c>
      <c r="E9" s="4" t="s">
        <v>166</v>
      </c>
      <c r="F9">
        <f t="shared" si="0"/>
        <v>0</v>
      </c>
      <c r="G9" t="str">
        <f t="shared" si="1"/>
        <v>，202203031949470020</v>
      </c>
      <c r="H9" t="e">
        <f>VLOOKUP(A9,HOP!A:U,21,0)</f>
        <v>#N/A</v>
      </c>
      <c r="I9">
        <v>3.3</v>
      </c>
    </row>
    <row r="10" spans="1:9">
      <c r="A10" s="4" t="s">
        <v>87</v>
      </c>
      <c r="B10" t="s">
        <v>88</v>
      </c>
      <c r="C10" s="3">
        <v>305.88</v>
      </c>
      <c r="D10">
        <v>305.88</v>
      </c>
      <c r="E10" s="4" t="s">
        <v>167</v>
      </c>
      <c r="F10">
        <f t="shared" si="0"/>
        <v>0</v>
      </c>
      <c r="G10" t="str">
        <f t="shared" si="1"/>
        <v>，202203042219480021</v>
      </c>
      <c r="H10" t="e">
        <f>VLOOKUP(A10,HOP!A:U,21,0)</f>
        <v>#N/A</v>
      </c>
      <c r="I10">
        <v>3.4</v>
      </c>
    </row>
    <row r="11" spans="1:9">
      <c r="A11" s="4" t="s">
        <v>95</v>
      </c>
      <c r="B11" t="s">
        <v>88</v>
      </c>
      <c r="C11" s="3">
        <v>270</v>
      </c>
      <c r="D11">
        <v>270</v>
      </c>
      <c r="E11" s="4" t="s">
        <v>168</v>
      </c>
      <c r="F11">
        <f t="shared" si="0"/>
        <v>0</v>
      </c>
      <c r="G11" t="str">
        <f t="shared" si="1"/>
        <v>，202203041850590021</v>
      </c>
      <c r="H11" t="e">
        <f>VLOOKUP(A11,HOP!A:U,21,0)</f>
        <v>#N/A</v>
      </c>
      <c r="I11">
        <v>3.4</v>
      </c>
    </row>
    <row r="12" spans="1:9">
      <c r="A12" s="4" t="s">
        <v>98</v>
      </c>
      <c r="B12" t="s">
        <v>88</v>
      </c>
      <c r="C12" s="3">
        <v>356.33</v>
      </c>
      <c r="D12">
        <v>356.33</v>
      </c>
      <c r="E12" s="4" t="s">
        <v>169</v>
      </c>
      <c r="F12">
        <f t="shared" si="0"/>
        <v>0</v>
      </c>
      <c r="G12" t="str">
        <f t="shared" si="1"/>
        <v>，202203042220540021</v>
      </c>
      <c r="H12" t="e">
        <f>VLOOKUP(A12,HOP!A:U,21,0)</f>
        <v>#N/A</v>
      </c>
      <c r="I12">
        <v>3.4</v>
      </c>
    </row>
    <row r="13" spans="1:9">
      <c r="A13" s="4" t="s">
        <v>105</v>
      </c>
      <c r="B13" t="s">
        <v>88</v>
      </c>
      <c r="C13" s="3">
        <v>270</v>
      </c>
      <c r="D13">
        <v>270</v>
      </c>
      <c r="E13" s="4" t="s">
        <v>170</v>
      </c>
      <c r="F13">
        <f t="shared" si="0"/>
        <v>0</v>
      </c>
      <c r="G13" t="str">
        <f t="shared" si="1"/>
        <v>，202203041850340021</v>
      </c>
      <c r="H13" t="e">
        <f>VLOOKUP(A13,HOP!A:U,21,0)</f>
        <v>#N/A</v>
      </c>
      <c r="I13">
        <v>3.4</v>
      </c>
    </row>
    <row r="14" spans="1:9">
      <c r="A14" s="4" t="s">
        <v>107</v>
      </c>
      <c r="B14" t="s">
        <v>88</v>
      </c>
      <c r="C14" s="3">
        <v>323.93</v>
      </c>
      <c r="D14">
        <v>323.93</v>
      </c>
      <c r="E14" s="4" t="s">
        <v>171</v>
      </c>
      <c r="F14">
        <f t="shared" si="0"/>
        <v>0</v>
      </c>
      <c r="G14" t="str">
        <f t="shared" si="1"/>
        <v>，202203042220200021</v>
      </c>
      <c r="H14" t="e">
        <f>VLOOKUP(A14,HOP!A:U,21,0)</f>
        <v>#N/A</v>
      </c>
      <c r="I14">
        <v>3.4</v>
      </c>
    </row>
    <row r="15" spans="1:9">
      <c r="A15" s="4" t="s">
        <v>113</v>
      </c>
      <c r="B15" t="s">
        <v>114</v>
      </c>
      <c r="C15" s="3">
        <v>305.88</v>
      </c>
      <c r="D15">
        <v>305.88</v>
      </c>
      <c r="E15" s="4" t="s">
        <v>172</v>
      </c>
      <c r="F15">
        <f t="shared" si="0"/>
        <v>0</v>
      </c>
      <c r="G15" t="str">
        <f t="shared" si="1"/>
        <v>，202203052037000021</v>
      </c>
      <c r="H15" t="e">
        <f>VLOOKUP(A15,HOP!A:U,21,0)</f>
        <v>#N/A</v>
      </c>
      <c r="I15">
        <v>3.5</v>
      </c>
    </row>
    <row r="16" spans="1:9">
      <c r="A16" s="4" t="s">
        <v>117</v>
      </c>
      <c r="B16" t="s">
        <v>114</v>
      </c>
      <c r="C16" s="3">
        <v>323.93</v>
      </c>
      <c r="D16">
        <v>323.93</v>
      </c>
      <c r="E16" s="4" t="s">
        <v>173</v>
      </c>
      <c r="F16">
        <f t="shared" si="0"/>
        <v>0</v>
      </c>
      <c r="G16" t="str">
        <f t="shared" si="1"/>
        <v>，202203052032220021</v>
      </c>
      <c r="H16" t="e">
        <f>VLOOKUP(A16,HOP!A:U,21,0)</f>
        <v>#N/A</v>
      </c>
      <c r="I16">
        <v>3.5</v>
      </c>
    </row>
    <row r="18" spans="3:3">
      <c r="C18">
        <f>SUM(C2:C17)</f>
        <v>6352.32</v>
      </c>
    </row>
    <row r="19" spans="3:3">
      <c r="C19" t="s">
        <v>15</v>
      </c>
    </row>
    <row r="24" spans="1:3">
      <c r="A24" t="s">
        <v>174</v>
      </c>
      <c r="C24">
        <v>1056</v>
      </c>
    </row>
    <row r="25" spans="1:3">
      <c r="A25" t="s">
        <v>175</v>
      </c>
      <c r="C25">
        <v>5296.32</v>
      </c>
    </row>
    <row r="26" spans="1:3">
      <c r="A26" t="s">
        <v>176</v>
      </c>
      <c r="C26">
        <f>SUM(C24:C25)</f>
        <v>6352.32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8" defaultRowHeight="12.75" outlineLevelRow="1"/>
  <cols>
    <col min="1" max="16383" width="8" style="1"/>
  </cols>
  <sheetData>
    <row r="1" s="1" customFormat="1" spans="1:21">
      <c r="A1" s="2" t="s">
        <v>177</v>
      </c>
      <c r="B1" s="2" t="s">
        <v>178</v>
      </c>
      <c r="C1" s="2" t="s">
        <v>179</v>
      </c>
      <c r="D1" s="2" t="s">
        <v>17</v>
      </c>
      <c r="E1" s="2" t="s">
        <v>180</v>
      </c>
      <c r="F1" s="2" t="s">
        <v>181</v>
      </c>
      <c r="G1" s="2" t="s">
        <v>182</v>
      </c>
      <c r="H1" s="2" t="s">
        <v>183</v>
      </c>
      <c r="I1" s="2" t="s">
        <v>184</v>
      </c>
      <c r="J1" s="2" t="s">
        <v>185</v>
      </c>
      <c r="K1" s="2" t="s">
        <v>186</v>
      </c>
      <c r="L1" s="2" t="s">
        <v>187</v>
      </c>
      <c r="M1" s="2" t="s">
        <v>188</v>
      </c>
      <c r="N1" s="2" t="s">
        <v>189</v>
      </c>
      <c r="O1" s="2" t="s">
        <v>190</v>
      </c>
      <c r="P1" s="2" t="s">
        <v>191</v>
      </c>
      <c r="Q1" s="2" t="s">
        <v>192</v>
      </c>
      <c r="R1" s="2" t="s">
        <v>193</v>
      </c>
      <c r="S1" s="2" t="s">
        <v>194</v>
      </c>
      <c r="T1" s="2" t="s">
        <v>195</v>
      </c>
      <c r="U1" s="2" t="s">
        <v>196</v>
      </c>
    </row>
    <row r="2" s="1" customFormat="1" spans="1:21">
      <c r="A2" s="1" t="s">
        <v>32</v>
      </c>
      <c r="B2" s="1" t="s">
        <v>197</v>
      </c>
      <c r="C2" s="1" t="s">
        <v>198</v>
      </c>
      <c r="D2" s="1" t="s">
        <v>199</v>
      </c>
      <c r="E2" s="1" t="s">
        <v>38</v>
      </c>
      <c r="F2" s="1" t="s">
        <v>197</v>
      </c>
      <c r="G2" s="1" t="s">
        <v>200</v>
      </c>
      <c r="H2" s="1" t="s">
        <v>201</v>
      </c>
      <c r="I2" s="1" t="s">
        <v>41</v>
      </c>
      <c r="J2" s="1" t="s">
        <v>202</v>
      </c>
      <c r="K2" s="1" t="s">
        <v>41</v>
      </c>
      <c r="L2" s="1" t="s">
        <v>41</v>
      </c>
      <c r="M2" s="1" t="s">
        <v>203</v>
      </c>
      <c r="N2" s="1" t="s">
        <v>203</v>
      </c>
      <c r="O2" s="1" t="s">
        <v>13</v>
      </c>
      <c r="P2" s="1" t="s">
        <v>204</v>
      </c>
      <c r="Q2" s="1" t="s">
        <v>205</v>
      </c>
      <c r="R2" s="1" t="s">
        <v>206</v>
      </c>
      <c r="S2" s="1" t="s">
        <v>207</v>
      </c>
      <c r="T2" s="1" t="s">
        <v>208</v>
      </c>
      <c r="U2" s="1" t="s">
        <v>209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2022-03-08T07:45:00Z</dcterms:created>
  <dcterms:modified xsi:type="dcterms:W3CDTF">2022-03-08T09:50:49Z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22DEEE292C21427DABBE4CCCC3B32469</vt:lpwstr>
  </property>
  <property fmtid="{D5CDD505-2E9C-101B-9397-08002B2CF9AE}" pid="3" name="KSOProductBuildVer">
    <vt:lpwstr>2052-11.1.0.11365</vt:lpwstr>
  </property>
</Properties>
</file>