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<sst xmlns="http://schemas.openxmlformats.org/spreadsheetml/2006/main" count="371" uniqueCount="142">
  <si>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</si>
  <si>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</si>
  <si>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</si>
  <si>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</si>
  <si>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</si>
  <si>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</si>
  <si>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</si>
  <si>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</si>
  <si>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</si>
  <si>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</si>
  <si>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</si>
  <si>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</si>
  <si>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</si>
  <si>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</si>
  <si>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</si>
  <si>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</si>
  <si>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</si>
  <si>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</si>
  <si>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</si>
  <si>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</si>
  <si>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</si>
  <si>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</si>
  <si>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</si>
  <si>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</si>
  <si>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</si>
  <si>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17420943229	</t>
  </si>
  <si>
    <t>Ctrip</t>
  </si>
  <si>
    <t>正常</t>
  </si>
  <si>
    <t>[连山]清远金子山森林雪谷壮瑶度假村(82520535)</t>
  </si>
  <si>
    <t>清远金子山森林雪谷木屋&lt;特价&gt;&lt;双早&gt;&lt;新高价值日历房套餐&gt;&lt;新酒店礼盒&gt;</t>
  </si>
  <si>
    <t>CNY</t>
  </si>
  <si>
    <t>谢国良</t>
  </si>
  <si>
    <t>CA363220308CNY</t>
  </si>
  <si>
    <t>未提现</t>
  </si>
  <si>
    <t>携程开票</t>
  </si>
  <si>
    <t xml:space="preserve">	</t>
  </si>
  <si>
    <t xml:space="preserve">17420993580	</t>
  </si>
  <si>
    <t>[南京]麗枫酒店(南京卡子门地铁站永乐路店)(67323220)</t>
  </si>
  <si>
    <t>豪华双床房&lt;双人入住&gt;&lt;内宾&gt;&lt;预付&gt;&lt;双早&gt;</t>
  </si>
  <si>
    <t>孙军</t>
  </si>
  <si>
    <t xml:space="preserve">2424363	</t>
  </si>
  <si>
    <t xml:space="preserve">17428722705	</t>
  </si>
  <si>
    <t>清远金子山森林雪谷木屋&lt;双早&gt;</t>
  </si>
  <si>
    <t>蓝婵娟,李叶丰</t>
  </si>
  <si>
    <t xml:space="preserve">2425857	</t>
  </si>
  <si>
    <t xml:space="preserve">acknowledge	</t>
  </si>
  <si>
    <t xml:space="preserve">17429726777	</t>
  </si>
  <si>
    <t>邓汝煜</t>
  </si>
  <si>
    <t xml:space="preserve">2426293	</t>
  </si>
  <si>
    <t xml:space="preserve">17430138575	</t>
  </si>
  <si>
    <t>清远金子山森林雪谷木屋&lt;日历房套餐高价值&gt;&lt;早+晚餐&gt;&lt;新酒店礼盒&gt;</t>
  </si>
  <si>
    <t>黄炳钟</t>
  </si>
  <si>
    <t xml:space="preserve">2426463	</t>
  </si>
  <si>
    <t xml:space="preserve">17430827368	</t>
  </si>
  <si>
    <t>刘丽华</t>
  </si>
  <si>
    <t xml:space="preserve">2426743	</t>
  </si>
  <si>
    <t xml:space="preserve">17430954148	</t>
  </si>
  <si>
    <t>刘妍宏</t>
  </si>
  <si>
    <t xml:space="preserve">2426800	</t>
  </si>
  <si>
    <t xml:space="preserve">17431129078	</t>
  </si>
  <si>
    <t>[太原]如家素柏·云酒店(太原晋阳街大医院店)(85476974)</t>
  </si>
  <si>
    <t>商务大床房&lt;双人入住&gt;&lt;双早&gt;</t>
  </si>
  <si>
    <t>张鹏,王红涛</t>
  </si>
  <si>
    <t xml:space="preserve">17431138590	</t>
  </si>
  <si>
    <t>清远金子山森林雪谷木屋&lt;早+晚餐&gt;</t>
  </si>
  <si>
    <t>陈诗婷,刘慧兰</t>
  </si>
  <si>
    <t>取消</t>
  </si>
  <si>
    <t xml:space="preserve">17436952101	</t>
  </si>
  <si>
    <t>[连山]连山江景酒店(83922563)</t>
  </si>
  <si>
    <t>大床房&lt;双早&gt;</t>
  </si>
  <si>
    <t>邓启明</t>
  </si>
  <si>
    <t xml:space="preserve">2427470	</t>
  </si>
  <si>
    <t xml:space="preserve">17166435276	</t>
  </si>
  <si>
    <t>赔款</t>
  </si>
  <si>
    <t>[长沙]喆啡酒店(长沙湘雅附二梓园路店)(662841)</t>
  </si>
  <si>
    <t>至尊浪漫红酒大床房&lt;双人入住&gt;&lt;内宾&gt;&lt;预付&gt;&lt;无早&gt;</t>
  </si>
  <si>
    <t>吴雨霏</t>
  </si>
  <si>
    <t xml:space="preserve">2387632	</t>
  </si>
  <si>
    <t>，</t>
  </si>
  <si>
    <t xml:space="preserve"> 本期扣款325元</t>
  </si>
  <si>
    <t>A220308094025481</t>
  </si>
  <si>
    <t>A220308094139481</t>
  </si>
  <si>
    <t>CNY / HKD 当前参考汇率: 1.235983635</t>
  </si>
  <si>
    <t>总计：3677.28 CNY/
4545.06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</si>
  <si>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</si>
  <si>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</si>
  <si>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</si>
  <si>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</si>
  <si>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</si>
  <si>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</si>
  <si>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</si>
  <si>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</si>
  <si>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</si>
  <si>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</si>
  <si>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</si>
  <si>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</si>
  <si>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</si>
  <si>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</si>
  <si>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</si>
  <si>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</si>
  <si>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</si>
  <si>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</si>
  <si>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2022-02-20</t>
  </si>
  <si>
    <t>2427470</t>
  </si>
  <si>
    <t>连山江景酒店</t>
  </si>
  <si>
    <t>2022-02-21</t>
  </si>
  <si>
    <t>退房日周结</t>
  </si>
  <si>
    <t>213.00</t>
  </si>
  <si>
    <t>RMB</t>
  </si>
  <si>
    <t>0</t>
  </si>
  <si>
    <t>0.00</t>
  </si>
  <si>
    <t>携程国内直连(DD)</t>
  </si>
  <si>
    <t>01.011249</t>
  </si>
  <si>
    <t>2022-02-20 21:44:12</t>
  </si>
  <si>
    <t>否</t>
  </si>
  <si>
    <t>汇智国际旅游发展有限公司</t>
  </si>
  <si>
    <t>直采</t>
  </si>
  <si>
    <t>2426885</t>
  </si>
  <si>
    <t>如家素柏·云酒店(太原晋阳街大医院店)</t>
  </si>
  <si>
    <t>456.00</t>
  </si>
  <si>
    <t>2022-02-20 17:16:30</t>
  </si>
  <si>
    <t>2426743</t>
  </si>
  <si>
    <t>清远金子山森林雪谷壮瑶度假村</t>
  </si>
  <si>
    <t>408.00</t>
  </si>
  <si>
    <t>2022-02-20 15:56:46</t>
  </si>
  <si>
    <t>2426463</t>
  </si>
  <si>
    <t>479.00</t>
  </si>
  <si>
    <t>2022-02-20 13:17:59</t>
  </si>
  <si>
    <t>2426293</t>
  </si>
  <si>
    <t>2022-02-20 11:37:23</t>
  </si>
  <si>
    <t>2425857</t>
  </si>
  <si>
    <t>816.00</t>
  </si>
  <si>
    <t>2022-02-20 08:13:55</t>
  </si>
  <si>
    <t>2022-02-19</t>
  </si>
  <si>
    <t>2424363</t>
  </si>
  <si>
    <t>麗枫酒店(南京卡子门地铁站永乐路店)</t>
  </si>
  <si>
    <t>633.28</t>
  </si>
  <si>
    <t>2022-02-19 12:47:58</t>
  </si>
  <si>
    <t>直连</t>
  </si>
  <si>
    <t>2424349</t>
  </si>
  <si>
    <t>589.00</t>
  </si>
  <si>
    <t>2022-02-19 12:48:54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</si>
</sst>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44612</v>
      </c>
      <c r="G2" s="6">
        <v>44613</v>
      </c>
      <c r="H2" s="4">
        <v>1</v>
      </c>
      <c r="I2" s="4">
        <v>1</v>
      </c>
      <c r="J2" s="4">
        <v>1</v>
      </c>
      <c r="K2" s="4" t="s">
        <v>30</v>
      </c>
      <c r="L2" s="4">
        <v>589</v>
      </c>
      <c r="M2" s="4">
        <v>589</v>
      </c>
      <c r="N2" s="4" t="s">
        <v>31</v>
      </c>
      <c r="O2" s="4" t="s">
        <v>32</v>
      </c>
      <c r="P2" s="4" t="s">
        <v>33</v>
      </c>
      <c r="Q2" s="4">
        <v>0</v>
      </c>
      <c r="R2" s="7">
        <v>44611</v>
      </c>
      <c r="S2" s="6">
        <v>44628</v>
      </c>
      <c r="T2" s="4" t="s">
        <v>34</v>
      </c>
      <c r="U2" s="4">
        <v>589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44611</v>
      </c>
      <c r="G3" s="6">
        <v>44613</v>
      </c>
      <c r="H3" s="4">
        <v>1</v>
      </c>
      <c r="I3" s="4">
        <v>2</v>
      </c>
      <c r="J3" s="4">
        <v>2</v>
      </c>
      <c r="K3" s="4" t="s">
        <v>30</v>
      </c>
      <c r="L3" s="4">
        <v>633.28</v>
      </c>
      <c r="M3" s="4">
        <v>633.28</v>
      </c>
      <c r="N3" s="4" t="s">
        <v>39</v>
      </c>
      <c r="O3" s="4" t="s">
        <v>32</v>
      </c>
      <c r="P3" s="4" t="s">
        <v>33</v>
      </c>
      <c r="Q3" s="4">
        <v>0</v>
      </c>
      <c r="R3" s="7">
        <v>44611</v>
      </c>
      <c r="S3" s="6">
        <v>44628</v>
      </c>
      <c r="T3" s="4" t="s">
        <v>34</v>
      </c>
      <c r="U3" s="4">
        <v>633.28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42</v>
      </c>
      <c r="F4" s="6">
        <v>44612</v>
      </c>
      <c r="G4" s="6">
        <v>44613</v>
      </c>
      <c r="H4" s="4">
        <v>2</v>
      </c>
      <c r="I4" s="4">
        <v>1</v>
      </c>
      <c r="J4" s="4">
        <v>2</v>
      </c>
      <c r="K4" s="4" t="s">
        <v>30</v>
      </c>
      <c r="L4" s="4">
        <v>816</v>
      </c>
      <c r="M4" s="4">
        <v>816</v>
      </c>
      <c r="N4" s="4" t="s">
        <v>43</v>
      </c>
      <c r="O4" s="4" t="s">
        <v>32</v>
      </c>
      <c r="P4" s="4" t="s">
        <v>33</v>
      </c>
      <c r="Q4" s="4">
        <v>0</v>
      </c>
      <c r="R4" s="7">
        <v>44612</v>
      </c>
      <c r="S4" s="6">
        <v>44628</v>
      </c>
      <c r="T4" s="4" t="s">
        <v>34</v>
      </c>
      <c r="U4" s="4">
        <v>816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42</v>
      </c>
      <c r="F5" s="6">
        <v>44612</v>
      </c>
      <c r="G5" s="6">
        <v>44613</v>
      </c>
      <c r="H5" s="4">
        <v>1</v>
      </c>
      <c r="I5" s="4">
        <v>1</v>
      </c>
      <c r="J5" s="4">
        <v>1</v>
      </c>
      <c r="K5" s="4" t="s">
        <v>30</v>
      </c>
      <c r="L5" s="4">
        <v>408</v>
      </c>
      <c r="M5" s="4">
        <v>408</v>
      </c>
      <c r="N5" s="4" t="s">
        <v>47</v>
      </c>
      <c r="O5" s="4" t="s">
        <v>32</v>
      </c>
      <c r="P5" s="4" t="s">
        <v>33</v>
      </c>
      <c r="Q5" s="4">
        <v>0</v>
      </c>
      <c r="R5" s="7">
        <v>44612</v>
      </c>
      <c r="S5" s="6">
        <v>44628</v>
      </c>
      <c r="T5" s="4" t="s">
        <v>34</v>
      </c>
      <c r="U5" s="4">
        <v>408</v>
      </c>
      <c r="V5" s="4">
        <v>0</v>
      </c>
      <c r="W5" s="4">
        <v>0</v>
      </c>
      <c r="X5" s="4" t="s">
        <v>48</v>
      </c>
      <c r="Y5" s="4" t="s">
        <v>45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28</v>
      </c>
      <c r="E6" s="4" t="s">
        <v>50</v>
      </c>
      <c r="F6" s="6">
        <v>44612</v>
      </c>
      <c r="G6" s="6">
        <v>44613</v>
      </c>
      <c r="H6" s="4">
        <v>1</v>
      </c>
      <c r="I6" s="4">
        <v>1</v>
      </c>
      <c r="J6" s="4">
        <v>1</v>
      </c>
      <c r="K6" s="4" t="s">
        <v>30</v>
      </c>
      <c r="L6" s="4">
        <v>479</v>
      </c>
      <c r="M6" s="4">
        <v>479</v>
      </c>
      <c r="N6" s="4" t="s">
        <v>51</v>
      </c>
      <c r="O6" s="4" t="s">
        <v>32</v>
      </c>
      <c r="P6" s="4" t="s">
        <v>33</v>
      </c>
      <c r="Q6" s="4">
        <v>0</v>
      </c>
      <c r="R6" s="7">
        <v>44612</v>
      </c>
      <c r="S6" s="6">
        <v>44628</v>
      </c>
      <c r="T6" s="4" t="s">
        <v>34</v>
      </c>
      <c r="U6" s="4">
        <v>479</v>
      </c>
      <c r="V6" s="4">
        <v>0</v>
      </c>
      <c r="W6" s="4">
        <v>0</v>
      </c>
      <c r="X6" s="4" t="s">
        <v>52</v>
      </c>
      <c r="Y6" s="4" t="s">
        <v>45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28</v>
      </c>
      <c r="E7" s="4" t="s">
        <v>42</v>
      </c>
      <c r="F7" s="6">
        <v>44612</v>
      </c>
      <c r="G7" s="6">
        <v>44613</v>
      </c>
      <c r="H7" s="4">
        <v>1</v>
      </c>
      <c r="I7" s="4">
        <v>1</v>
      </c>
      <c r="J7" s="4">
        <v>1</v>
      </c>
      <c r="K7" s="4" t="s">
        <v>30</v>
      </c>
      <c r="L7" s="4">
        <v>408</v>
      </c>
      <c r="M7" s="4">
        <v>408</v>
      </c>
      <c r="N7" s="4" t="s">
        <v>54</v>
      </c>
      <c r="O7" s="4" t="s">
        <v>32</v>
      </c>
      <c r="P7" s="4" t="s">
        <v>33</v>
      </c>
      <c r="Q7" s="4">
        <v>0</v>
      </c>
      <c r="R7" s="7">
        <v>44612</v>
      </c>
      <c r="S7" s="6">
        <v>44628</v>
      </c>
      <c r="T7" s="4" t="s">
        <v>34</v>
      </c>
      <c r="U7" s="4">
        <v>408</v>
      </c>
      <c r="V7" s="4">
        <v>0</v>
      </c>
      <c r="W7" s="4">
        <v>0</v>
      </c>
      <c r="X7" s="4" t="s">
        <v>55</v>
      </c>
      <c r="Y7" s="4" t="s">
        <v>45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28</v>
      </c>
      <c r="E8" s="4" t="s">
        <v>42</v>
      </c>
      <c r="F8" s="6">
        <v>44612</v>
      </c>
      <c r="G8" s="6">
        <v>44613</v>
      </c>
      <c r="H8" s="4">
        <v>1</v>
      </c>
      <c r="I8" s="4">
        <v>1</v>
      </c>
      <c r="J8" s="4">
        <v>1</v>
      </c>
      <c r="K8" s="4" t="s">
        <v>30</v>
      </c>
      <c r="L8" s="4">
        <v>408</v>
      </c>
      <c r="M8" s="4">
        <v>408</v>
      </c>
      <c r="N8" s="4" t="s">
        <v>57</v>
      </c>
      <c r="O8" s="4" t="s">
        <v>32</v>
      </c>
      <c r="P8" s="4" t="s">
        <v>33</v>
      </c>
      <c r="Q8" s="4">
        <v>0</v>
      </c>
      <c r="R8" s="7">
        <v>44612</v>
      </c>
      <c r="S8" s="6">
        <v>44628</v>
      </c>
      <c r="T8" s="4" t="s">
        <v>34</v>
      </c>
      <c r="U8" s="4">
        <v>408</v>
      </c>
      <c r="V8" s="4">
        <v>0</v>
      </c>
      <c r="W8" s="4">
        <v>0</v>
      </c>
      <c r="X8" s="4" t="s">
        <v>58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44612</v>
      </c>
      <c r="G9" s="6">
        <v>44613</v>
      </c>
      <c r="H9" s="4">
        <v>2</v>
      </c>
      <c r="I9" s="4">
        <v>1</v>
      </c>
      <c r="J9" s="4">
        <v>2</v>
      </c>
      <c r="K9" s="4" t="s">
        <v>30</v>
      </c>
      <c r="L9" s="4">
        <v>456</v>
      </c>
      <c r="M9" s="4">
        <v>456</v>
      </c>
      <c r="N9" s="4" t="s">
        <v>62</v>
      </c>
      <c r="O9" s="4" t="s">
        <v>32</v>
      </c>
      <c r="P9" s="4" t="s">
        <v>33</v>
      </c>
      <c r="Q9" s="4">
        <v>0</v>
      </c>
      <c r="R9" s="7">
        <v>44612</v>
      </c>
      <c r="S9" s="6">
        <v>44628</v>
      </c>
      <c r="T9" s="4" t="s">
        <v>34</v>
      </c>
      <c r="U9" s="4">
        <v>456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28</v>
      </c>
      <c r="E10" s="4" t="s">
        <v>64</v>
      </c>
      <c r="F10" s="6">
        <v>44612</v>
      </c>
      <c r="G10" s="6">
        <v>44613</v>
      </c>
      <c r="H10" s="4">
        <v>2</v>
      </c>
      <c r="I10" s="4">
        <v>1</v>
      </c>
      <c r="J10" s="4">
        <v>2</v>
      </c>
      <c r="K10" s="4" t="s">
        <v>30</v>
      </c>
      <c r="L10" s="4">
        <v>938</v>
      </c>
      <c r="M10" s="4">
        <v>938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44612</v>
      </c>
      <c r="S10" s="6">
        <v>44628</v>
      </c>
      <c r="T10" s="4" t="s">
        <v>34</v>
      </c>
      <c r="U10" s="4">
        <v>938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63</v>
      </c>
      <c r="B11" s="4" t="s">
        <v>26</v>
      </c>
      <c r="C11" s="4" t="s">
        <v>66</v>
      </c>
      <c r="D11" s="4" t="s">
        <v>28</v>
      </c>
      <c r="E11" s="4" t="s">
        <v>64</v>
      </c>
      <c r="F11" s="6">
        <v>44612</v>
      </c>
      <c r="G11" s="6">
        <v>44613</v>
      </c>
      <c r="H11" s="4">
        <v>2</v>
      </c>
      <c r="I11" s="4">
        <v>1</v>
      </c>
      <c r="J11" s="4">
        <v>2</v>
      </c>
      <c r="K11" s="4" t="s">
        <v>30</v>
      </c>
      <c r="L11" s="4">
        <v>-938</v>
      </c>
      <c r="M11" s="4">
        <v>-938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44612</v>
      </c>
      <c r="S11" s="6">
        <v>44628</v>
      </c>
      <c r="T11" s="4" t="s">
        <v>34</v>
      </c>
      <c r="U11" s="4">
        <v>-938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56</v>
      </c>
      <c r="B12" s="4" t="s">
        <v>26</v>
      </c>
      <c r="C12" s="4" t="s">
        <v>66</v>
      </c>
      <c r="D12" s="4" t="s">
        <v>28</v>
      </c>
      <c r="E12" s="4" t="s">
        <v>42</v>
      </c>
      <c r="F12" s="6">
        <v>44612</v>
      </c>
      <c r="G12" s="6">
        <v>44613</v>
      </c>
      <c r="H12" s="4">
        <v>1</v>
      </c>
      <c r="I12" s="4">
        <v>1</v>
      </c>
      <c r="J12" s="4">
        <v>1</v>
      </c>
      <c r="K12" s="4" t="s">
        <v>30</v>
      </c>
      <c r="L12" s="4">
        <v>-408</v>
      </c>
      <c r="M12" s="4">
        <v>-408</v>
      </c>
      <c r="N12" s="4" t="s">
        <v>57</v>
      </c>
      <c r="O12" s="4" t="s">
        <v>32</v>
      </c>
      <c r="P12" s="4" t="s">
        <v>33</v>
      </c>
      <c r="Q12" s="4">
        <v>0</v>
      </c>
      <c r="R12" s="7">
        <v>44612</v>
      </c>
      <c r="S12" s="6">
        <v>44628</v>
      </c>
      <c r="T12" s="4" t="s">
        <v>34</v>
      </c>
      <c r="U12" s="4">
        <v>-408</v>
      </c>
      <c r="V12" s="4">
        <v>0</v>
      </c>
      <c r="W12" s="4">
        <v>0</v>
      </c>
      <c r="X12" s="4" t="s">
        <v>58</v>
      </c>
      <c r="Y12" s="4" t="s">
        <v>35</v>
      </c>
    </row>
    <row r="13" s="4" customFormat="1" spans="1:25">
      <c r="A13" s="4" t="s">
        <v>67</v>
      </c>
      <c r="B13" s="4" t="s">
        <v>26</v>
      </c>
      <c r="C13" s="4" t="s">
        <v>27</v>
      </c>
      <c r="D13" s="4" t="s">
        <v>68</v>
      </c>
      <c r="E13" s="4" t="s">
        <v>69</v>
      </c>
      <c r="F13" s="6">
        <v>44612</v>
      </c>
      <c r="G13" s="6">
        <v>44613</v>
      </c>
      <c r="H13" s="4">
        <v>1</v>
      </c>
      <c r="I13" s="4">
        <v>1</v>
      </c>
      <c r="J13" s="4">
        <v>1</v>
      </c>
      <c r="K13" s="4" t="s">
        <v>30</v>
      </c>
      <c r="L13" s="4">
        <v>213</v>
      </c>
      <c r="M13" s="4">
        <v>213</v>
      </c>
      <c r="N13" s="4" t="s">
        <v>70</v>
      </c>
      <c r="O13" s="4" t="s">
        <v>32</v>
      </c>
      <c r="P13" s="4" t="s">
        <v>33</v>
      </c>
      <c r="Q13" s="4">
        <v>0</v>
      </c>
      <c r="R13" s="7">
        <v>44612</v>
      </c>
      <c r="S13" s="6">
        <v>44628</v>
      </c>
      <c r="T13" s="4" t="s">
        <v>34</v>
      </c>
      <c r="U13" s="4">
        <v>213</v>
      </c>
      <c r="V13" s="4">
        <v>0</v>
      </c>
      <c r="W13" s="4">
        <v>0</v>
      </c>
      <c r="X13" s="4" t="s">
        <v>71</v>
      </c>
      <c r="Y13" s="4" t="s">
        <v>35</v>
      </c>
    </row>
    <row r="14" s="4" customFormat="1" spans="1:25">
      <c r="A14" s="4" t="s">
        <v>72</v>
      </c>
      <c r="B14" s="4" t="s">
        <v>26</v>
      </c>
      <c r="C14" s="4" t="s">
        <v>73</v>
      </c>
      <c r="D14" s="4" t="s">
        <v>74</v>
      </c>
      <c r="E14" s="4" t="s">
        <v>75</v>
      </c>
      <c r="F14" s="6">
        <v>44574</v>
      </c>
      <c r="G14" s="6">
        <v>44575</v>
      </c>
      <c r="H14" s="4">
        <v>1</v>
      </c>
      <c r="I14" s="4">
        <v>1</v>
      </c>
      <c r="J14" s="4">
        <v>1</v>
      </c>
      <c r="K14" s="4" t="s">
        <v>30</v>
      </c>
      <c r="L14" s="4">
        <v>-325</v>
      </c>
      <c r="M14" s="4">
        <v>-325</v>
      </c>
      <c r="N14" s="4" t="s">
        <v>76</v>
      </c>
      <c r="O14" s="4" t="s">
        <v>32</v>
      </c>
      <c r="P14" s="4" t="s">
        <v>33</v>
      </c>
      <c r="Q14" s="4">
        <v>0</v>
      </c>
      <c r="R14" s="7">
        <v>44574</v>
      </c>
      <c r="S14" s="6">
        <v>44628</v>
      </c>
      <c r="T14" s="4"/>
      <c r="U14" s="4">
        <v>0</v>
      </c>
      <c r="V14" s="4">
        <v>0</v>
      </c>
      <c r="W14" s="4">
        <v>0</v>
      </c>
      <c r="X14" s="4" t="s">
        <v>77</v>
      </c>
      <c r="Y1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"/>
  <sheetViews>
    <sheetView tabSelected="1" workbookViewId="0">
      <selection activeCell="A20" sqref="A20:E23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</v>
      </c>
    </row>
    <row r="2" s="4" customFormat="1" spans="1:9">
      <c r="A2" s="5">
        <v>17420943229</v>
      </c>
      <c r="B2" s="6">
        <v>44612</v>
      </c>
      <c r="C2" s="6">
        <v>44613</v>
      </c>
      <c r="D2" s="4">
        <v>589</v>
      </c>
      <c r="E2" s="4" t="str">
        <f>VLOOKUP(A2,HOP!A:L,12,0)</f>
        <v>589.00</v>
      </c>
      <c r="F2" s="4" t="str">
        <f>VLOOKUP(A2,HOP!A:C,3,0)</f>
        <v>2424349</v>
      </c>
      <c r="G2" s="4">
        <f>D2-E2</f>
        <v>0</v>
      </c>
      <c r="H2" s="4" t="str">
        <f>$H$1&amp;F2</f>
        <v>，2424349</v>
      </c>
      <c r="I2" s="4" t="str">
        <f>VLOOKUP(A2,HOP!A:U,21,0)</f>
        <v>直采</v>
      </c>
    </row>
    <row r="3" s="4" customFormat="1" spans="1:9">
      <c r="A3" s="5">
        <v>17420993580</v>
      </c>
      <c r="B3" s="6">
        <v>44611</v>
      </c>
      <c r="C3" s="6">
        <v>44613</v>
      </c>
      <c r="D3" s="4">
        <v>633.28</v>
      </c>
      <c r="E3" s="4" t="str">
        <f>VLOOKUP(A3,HOP!A:L,12,0)</f>
        <v>633.28</v>
      </c>
      <c r="F3" s="4" t="str">
        <f>VLOOKUP(A3,HOP!A:C,3,0)</f>
        <v>2424363</v>
      </c>
      <c r="G3" s="4">
        <f t="shared" ref="G3:G12" si="0">D3-E3</f>
        <v>0</v>
      </c>
      <c r="H3" s="4" t="str">
        <f t="shared" ref="H3:H12" si="1">$H$1&amp;F3</f>
        <v>，2424363</v>
      </c>
      <c r="I3" s="4" t="str">
        <f>VLOOKUP(A3,HOP!A:U,21,0)</f>
        <v>直连</v>
      </c>
    </row>
    <row r="4" s="4" customFormat="1" spans="1:9">
      <c r="A4" s="5">
        <v>17428722705</v>
      </c>
      <c r="B4" s="6">
        <v>44612</v>
      </c>
      <c r="C4" s="6">
        <v>44613</v>
      </c>
      <c r="D4" s="4">
        <v>816</v>
      </c>
      <c r="E4" s="4" t="str">
        <f>VLOOKUP(A4,HOP!A:L,12,0)</f>
        <v>816.00</v>
      </c>
      <c r="F4" s="4" t="str">
        <f>VLOOKUP(A4,HOP!A:C,3,0)</f>
        <v>2425857</v>
      </c>
      <c r="G4" s="4">
        <f t="shared" si="0"/>
        <v>0</v>
      </c>
      <c r="H4" s="4" t="str">
        <f t="shared" si="1"/>
        <v>，2425857</v>
      </c>
      <c r="I4" s="4" t="str">
        <f>VLOOKUP(A4,HOP!A:U,21,0)</f>
        <v>直采</v>
      </c>
    </row>
    <row r="5" s="4" customFormat="1" spans="1:9">
      <c r="A5" s="5">
        <v>17429726777</v>
      </c>
      <c r="B5" s="6">
        <v>44612</v>
      </c>
      <c r="C5" s="6">
        <v>44613</v>
      </c>
      <c r="D5" s="4">
        <v>408</v>
      </c>
      <c r="E5" s="4" t="str">
        <f>VLOOKUP(A5,HOP!A:L,12,0)</f>
        <v>408.00</v>
      </c>
      <c r="F5" s="4" t="str">
        <f>VLOOKUP(A5,HOP!A:C,3,0)</f>
        <v>2426293</v>
      </c>
      <c r="G5" s="4">
        <f t="shared" si="0"/>
        <v>0</v>
      </c>
      <c r="H5" s="4" t="str">
        <f t="shared" si="1"/>
        <v>，2426293</v>
      </c>
      <c r="I5" s="4" t="str">
        <f>VLOOKUP(A5,HOP!A:U,21,0)</f>
        <v>直采</v>
      </c>
    </row>
    <row r="6" s="4" customFormat="1" spans="1:9">
      <c r="A6" s="5">
        <v>17430138575</v>
      </c>
      <c r="B6" s="6">
        <v>44612</v>
      </c>
      <c r="C6" s="6">
        <v>44613</v>
      </c>
      <c r="D6" s="4">
        <v>479</v>
      </c>
      <c r="E6" s="4" t="str">
        <f>VLOOKUP(A6,HOP!A:L,12,0)</f>
        <v>479.00</v>
      </c>
      <c r="F6" s="4" t="str">
        <f>VLOOKUP(A6,HOP!A:C,3,0)</f>
        <v>2426463</v>
      </c>
      <c r="G6" s="4">
        <f t="shared" si="0"/>
        <v>0</v>
      </c>
      <c r="H6" s="4" t="str">
        <f t="shared" si="1"/>
        <v>，2426463</v>
      </c>
      <c r="I6" s="4" t="str">
        <f>VLOOKUP(A6,HOP!A:U,21,0)</f>
        <v>直采</v>
      </c>
    </row>
    <row r="7" s="4" customFormat="1" spans="1:9">
      <c r="A7" s="5">
        <v>17430827368</v>
      </c>
      <c r="B7" s="6">
        <v>44612</v>
      </c>
      <c r="C7" s="6">
        <v>44613</v>
      </c>
      <c r="D7" s="4">
        <v>408</v>
      </c>
      <c r="E7" s="4" t="str">
        <f>VLOOKUP(A7,HOP!A:L,12,0)</f>
        <v>408.00</v>
      </c>
      <c r="F7" s="4" t="str">
        <f>VLOOKUP(A7,HOP!A:C,3,0)</f>
        <v>2426743</v>
      </c>
      <c r="G7" s="4">
        <f t="shared" si="0"/>
        <v>0</v>
      </c>
      <c r="H7" s="4" t="str">
        <f t="shared" si="1"/>
        <v>，2426743</v>
      </c>
      <c r="I7" s="4" t="str">
        <f>VLOOKUP(A7,HOP!A:U,21,0)</f>
        <v>直采</v>
      </c>
    </row>
    <row r="8" s="4" customFormat="1" hidden="1" spans="1:9">
      <c r="A8" s="5">
        <v>17430954148</v>
      </c>
      <c r="B8" s="6">
        <v>44612</v>
      </c>
      <c r="C8" s="6">
        <v>44613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17431129078</v>
      </c>
      <c r="B9" s="6">
        <v>44612</v>
      </c>
      <c r="C9" s="6">
        <v>44613</v>
      </c>
      <c r="D9" s="4">
        <v>456</v>
      </c>
      <c r="E9" s="4" t="str">
        <f>VLOOKUP(A9,HOP!A:L,12,0)</f>
        <v>456.00</v>
      </c>
      <c r="F9" s="4" t="str">
        <f>VLOOKUP(A9,HOP!A:C,3,0)</f>
        <v>2426885</v>
      </c>
      <c r="G9" s="4">
        <f t="shared" si="0"/>
        <v>0</v>
      </c>
      <c r="H9" s="4" t="str">
        <f t="shared" si="1"/>
        <v>，2426885</v>
      </c>
      <c r="I9" s="4" t="str">
        <f>VLOOKUP(A9,HOP!A:U,21,0)</f>
        <v>直采</v>
      </c>
    </row>
    <row r="10" s="4" customFormat="1" hidden="1" spans="1:9">
      <c r="A10" s="5">
        <v>17431138590</v>
      </c>
      <c r="B10" s="6">
        <v>44612</v>
      </c>
      <c r="C10" s="6">
        <v>44613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17436952101</v>
      </c>
      <c r="B11" s="6">
        <v>44612</v>
      </c>
      <c r="C11" s="6">
        <v>44613</v>
      </c>
      <c r="D11" s="4">
        <v>213</v>
      </c>
      <c r="E11" s="4" t="str">
        <f>VLOOKUP(A11,HOP!A:L,12,0)</f>
        <v>213.00</v>
      </c>
      <c r="F11" s="4" t="str">
        <f>VLOOKUP(A11,HOP!A:C,3,0)</f>
        <v>2427470</v>
      </c>
      <c r="G11" s="4">
        <f t="shared" si="0"/>
        <v>0</v>
      </c>
      <c r="H11" s="4" t="str">
        <f t="shared" si="1"/>
        <v>，2427470</v>
      </c>
      <c r="I11" s="4" t="str">
        <f>VLOOKUP(A11,HOP!A:U,21,0)</f>
        <v>直采</v>
      </c>
    </row>
    <row r="12" s="4" customFormat="1" spans="1:10">
      <c r="A12" s="5">
        <v>17166435276</v>
      </c>
      <c r="B12" s="6">
        <v>44574</v>
      </c>
      <c r="C12" s="6">
        <v>44575</v>
      </c>
      <c r="D12" s="4">
        <v>-325</v>
      </c>
      <c r="E12" s="4" t="e">
        <f>VLOOKUP(A12,HOP!A:L,12,0)</f>
        <v>#N/A</v>
      </c>
      <c r="F12" s="4">
        <v>2387632</v>
      </c>
      <c r="G12" s="4" t="e">
        <f t="shared" si="0"/>
        <v>#N/A</v>
      </c>
      <c r="H12" s="4" t="str">
        <f t="shared" si="1"/>
        <v>，2387632</v>
      </c>
      <c r="I12" s="4" t="e">
        <f>VLOOKUP(A12,HOP!A:U,21,0)</f>
        <v>#N/A</v>
      </c>
      <c r="J12" s="4" t="s">
        <v>79</v>
      </c>
    </row>
    <row r="14" spans="4:4">
      <c r="D14" s="4">
        <f>SUM(D2:D13)</f>
        <v>3677.28</v>
      </c>
    </row>
    <row r="20" spans="1:5">
      <c r="A20" s="4" t="s">
        <v>80</v>
      </c>
      <c r="D20" s="4">
        <v>3369</v>
      </c>
      <c r="E20" s="4">
        <v>4164.03</v>
      </c>
    </row>
    <row r="21" spans="1:5">
      <c r="A21" s="4" t="s">
        <v>81</v>
      </c>
      <c r="D21" s="4">
        <v>308.28</v>
      </c>
      <c r="E21" s="4">
        <v>381.03</v>
      </c>
    </row>
    <row r="22" spans="1:5">
      <c r="A22" s="4" t="s">
        <v>82</v>
      </c>
      <c r="D22" s="4">
        <f>SUBTOTAL(9,D20:D21)</f>
        <v>3677.28</v>
      </c>
      <c r="E22" s="4">
        <f>SUBTOTAL(9,E20:E21)</f>
        <v>4545.06</v>
      </c>
    </row>
    <row r="23" spans="1:1">
      <c r="A23" s="4" t="s">
        <v>83</v>
      </c>
    </row>
  </sheetData>
  <autoFilter ref="A1:XFD14">
    <filterColumn colId="3">
      <filters blank="1">
        <filter val="213"/>
        <filter val="-325"/>
        <filter val="456"/>
        <filter val="816"/>
        <filter val="408"/>
        <filter val="633.28"/>
        <filter val="3677.28"/>
        <filter val="479"/>
        <filter val="58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  <c r="U1" s="2" t="s">
        <v>101</v>
      </c>
    </row>
    <row r="2" s="1" customFormat="1" spans="1:21">
      <c r="A2" s="3">
        <v>17436952101</v>
      </c>
      <c r="B2" s="1" t="s">
        <v>102</v>
      </c>
      <c r="C2" s="1" t="s">
        <v>103</v>
      </c>
      <c r="D2" s="1" t="s">
        <v>104</v>
      </c>
      <c r="E2" s="1" t="s">
        <v>70</v>
      </c>
      <c r="F2" s="1" t="s">
        <v>102</v>
      </c>
      <c r="G2" s="1" t="s">
        <v>105</v>
      </c>
      <c r="H2" s="1" t="s">
        <v>106</v>
      </c>
      <c r="I2" s="1" t="s">
        <v>107</v>
      </c>
      <c r="J2" s="1" t="s">
        <v>108</v>
      </c>
      <c r="K2" s="1" t="s">
        <v>107</v>
      </c>
      <c r="L2" s="1" t="s">
        <v>107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  <c r="U2" s="1" t="s">
        <v>116</v>
      </c>
    </row>
    <row r="3" s="1" customFormat="1" spans="1:21">
      <c r="A3" s="3">
        <v>17431129078</v>
      </c>
      <c r="B3" s="1" t="s">
        <v>102</v>
      </c>
      <c r="C3" s="1" t="s">
        <v>117</v>
      </c>
      <c r="D3" s="1" t="s">
        <v>118</v>
      </c>
      <c r="E3" s="1" t="s">
        <v>62</v>
      </c>
      <c r="F3" s="1" t="s">
        <v>102</v>
      </c>
      <c r="G3" s="1" t="s">
        <v>105</v>
      </c>
      <c r="H3" s="1" t="s">
        <v>106</v>
      </c>
      <c r="I3" s="1" t="s">
        <v>119</v>
      </c>
      <c r="J3" s="1" t="s">
        <v>108</v>
      </c>
      <c r="K3" s="1" t="s">
        <v>119</v>
      </c>
      <c r="L3" s="1" t="s">
        <v>119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112</v>
      </c>
      <c r="R3" s="1" t="s">
        <v>120</v>
      </c>
      <c r="S3" s="1" t="s">
        <v>114</v>
      </c>
      <c r="T3" s="1" t="s">
        <v>115</v>
      </c>
      <c r="U3" s="1" t="s">
        <v>116</v>
      </c>
    </row>
    <row r="4" s="1" customFormat="1" spans="1:21">
      <c r="A4" s="3">
        <v>17430827368</v>
      </c>
      <c r="B4" s="1" t="s">
        <v>102</v>
      </c>
      <c r="C4" s="1" t="s">
        <v>121</v>
      </c>
      <c r="D4" s="1" t="s">
        <v>122</v>
      </c>
      <c r="E4" s="1" t="s">
        <v>54</v>
      </c>
      <c r="F4" s="1" t="s">
        <v>102</v>
      </c>
      <c r="G4" s="1" t="s">
        <v>105</v>
      </c>
      <c r="H4" s="1" t="s">
        <v>106</v>
      </c>
      <c r="I4" s="1" t="s">
        <v>123</v>
      </c>
      <c r="J4" s="1" t="s">
        <v>108</v>
      </c>
      <c r="K4" s="1" t="s">
        <v>123</v>
      </c>
      <c r="L4" s="1" t="s">
        <v>123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112</v>
      </c>
      <c r="R4" s="1" t="s">
        <v>124</v>
      </c>
      <c r="S4" s="1" t="s">
        <v>114</v>
      </c>
      <c r="T4" s="1" t="s">
        <v>115</v>
      </c>
      <c r="U4" s="1" t="s">
        <v>116</v>
      </c>
    </row>
    <row r="5" s="1" customFormat="1" spans="1:21">
      <c r="A5" s="3">
        <v>17430138575</v>
      </c>
      <c r="B5" s="1" t="s">
        <v>102</v>
      </c>
      <c r="C5" s="1" t="s">
        <v>125</v>
      </c>
      <c r="D5" s="1" t="s">
        <v>122</v>
      </c>
      <c r="E5" s="1" t="s">
        <v>51</v>
      </c>
      <c r="F5" s="1" t="s">
        <v>102</v>
      </c>
      <c r="G5" s="1" t="s">
        <v>105</v>
      </c>
      <c r="H5" s="1" t="s">
        <v>106</v>
      </c>
      <c r="I5" s="1" t="s">
        <v>126</v>
      </c>
      <c r="J5" s="1" t="s">
        <v>108</v>
      </c>
      <c r="K5" s="1" t="s">
        <v>126</v>
      </c>
      <c r="L5" s="1" t="s">
        <v>126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112</v>
      </c>
      <c r="R5" s="1" t="s">
        <v>127</v>
      </c>
      <c r="S5" s="1" t="s">
        <v>114</v>
      </c>
      <c r="T5" s="1" t="s">
        <v>115</v>
      </c>
      <c r="U5" s="1" t="s">
        <v>116</v>
      </c>
    </row>
    <row r="6" s="1" customFormat="1" spans="1:21">
      <c r="A6" s="3">
        <v>17429726777</v>
      </c>
      <c r="B6" s="1" t="s">
        <v>102</v>
      </c>
      <c r="C6" s="1" t="s">
        <v>128</v>
      </c>
      <c r="D6" s="1" t="s">
        <v>122</v>
      </c>
      <c r="E6" s="1" t="s">
        <v>47</v>
      </c>
      <c r="F6" s="1" t="s">
        <v>102</v>
      </c>
      <c r="G6" s="1" t="s">
        <v>105</v>
      </c>
      <c r="H6" s="1" t="s">
        <v>106</v>
      </c>
      <c r="I6" s="1" t="s">
        <v>123</v>
      </c>
      <c r="J6" s="1" t="s">
        <v>108</v>
      </c>
      <c r="K6" s="1" t="s">
        <v>123</v>
      </c>
      <c r="L6" s="1" t="s">
        <v>123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112</v>
      </c>
      <c r="R6" s="1" t="s">
        <v>129</v>
      </c>
      <c r="S6" s="1" t="s">
        <v>114</v>
      </c>
      <c r="T6" s="1" t="s">
        <v>115</v>
      </c>
      <c r="U6" s="1" t="s">
        <v>116</v>
      </c>
    </row>
    <row r="7" s="1" customFormat="1" spans="1:21">
      <c r="A7" s="3">
        <v>17428722705</v>
      </c>
      <c r="B7" s="1" t="s">
        <v>102</v>
      </c>
      <c r="C7" s="1" t="s">
        <v>130</v>
      </c>
      <c r="D7" s="1" t="s">
        <v>122</v>
      </c>
      <c r="E7" s="1" t="s">
        <v>43</v>
      </c>
      <c r="F7" s="1" t="s">
        <v>102</v>
      </c>
      <c r="G7" s="1" t="s">
        <v>105</v>
      </c>
      <c r="H7" s="1" t="s">
        <v>106</v>
      </c>
      <c r="I7" s="1" t="s">
        <v>131</v>
      </c>
      <c r="J7" s="1" t="s">
        <v>108</v>
      </c>
      <c r="K7" s="1" t="s">
        <v>131</v>
      </c>
      <c r="L7" s="1" t="s">
        <v>131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112</v>
      </c>
      <c r="R7" s="1" t="s">
        <v>132</v>
      </c>
      <c r="S7" s="1" t="s">
        <v>114</v>
      </c>
      <c r="T7" s="1" t="s">
        <v>115</v>
      </c>
      <c r="U7" s="1" t="s">
        <v>116</v>
      </c>
    </row>
    <row r="8" s="1" customFormat="1" spans="1:21">
      <c r="A8" s="3">
        <v>17420993580</v>
      </c>
      <c r="B8" s="1" t="s">
        <v>133</v>
      </c>
      <c r="C8" s="1" t="s">
        <v>134</v>
      </c>
      <c r="D8" s="1" t="s">
        <v>135</v>
      </c>
      <c r="E8" s="1" t="s">
        <v>39</v>
      </c>
      <c r="F8" s="1" t="s">
        <v>133</v>
      </c>
      <c r="G8" s="1" t="s">
        <v>105</v>
      </c>
      <c r="H8" s="1" t="s">
        <v>106</v>
      </c>
      <c r="I8" s="1" t="s">
        <v>136</v>
      </c>
      <c r="J8" s="1" t="s">
        <v>108</v>
      </c>
      <c r="K8" s="1" t="s">
        <v>136</v>
      </c>
      <c r="L8" s="1" t="s">
        <v>136</v>
      </c>
      <c r="M8" s="1" t="s">
        <v>109</v>
      </c>
      <c r="N8" s="1" t="s">
        <v>109</v>
      </c>
      <c r="O8" s="1" t="s">
        <v>110</v>
      </c>
      <c r="P8" s="1" t="s">
        <v>111</v>
      </c>
      <c r="Q8" s="1" t="s">
        <v>112</v>
      </c>
      <c r="R8" s="1" t="s">
        <v>137</v>
      </c>
      <c r="S8" s="1" t="s">
        <v>114</v>
      </c>
      <c r="T8" s="1" t="s">
        <v>115</v>
      </c>
      <c r="U8" s="1" t="s">
        <v>138</v>
      </c>
    </row>
    <row r="9" s="1" customFormat="1" spans="1:21">
      <c r="A9" s="3">
        <v>17420943229</v>
      </c>
      <c r="B9" s="1" t="s">
        <v>133</v>
      </c>
      <c r="C9" s="1" t="s">
        <v>139</v>
      </c>
      <c r="D9" s="1" t="s">
        <v>122</v>
      </c>
      <c r="E9" s="1" t="s">
        <v>31</v>
      </c>
      <c r="F9" s="1" t="s">
        <v>102</v>
      </c>
      <c r="G9" s="1" t="s">
        <v>105</v>
      </c>
      <c r="H9" s="1" t="s">
        <v>106</v>
      </c>
      <c r="I9" s="1" t="s">
        <v>140</v>
      </c>
      <c r="J9" s="1" t="s">
        <v>108</v>
      </c>
      <c r="K9" s="1" t="s">
        <v>140</v>
      </c>
      <c r="L9" s="1" t="s">
        <v>140</v>
      </c>
      <c r="M9" s="1" t="s">
        <v>109</v>
      </c>
      <c r="N9" s="1" t="s">
        <v>109</v>
      </c>
      <c r="O9" s="1" t="s">
        <v>110</v>
      </c>
      <c r="P9" s="1" t="s">
        <v>111</v>
      </c>
      <c r="Q9" s="1" t="s">
        <v>112</v>
      </c>
      <c r="R9" s="1" t="s">
        <v>141</v>
      </c>
      <c r="S9" s="1" t="s">
        <v>114</v>
      </c>
      <c r="T9" s="1" t="s">
        <v>115</v>
      </c>
      <c r="U9" s="1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2022-03-08T01:32:12Z</dcterms:created>
  <dcterms:modified xsi:type="dcterms:W3CDTF">2022-03-08T01:41:41Z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356703B61EAB4151A19E04CB109431B6</vt:lpwstr>
  </property>
  <property fmtid="{D5CDD505-2E9C-101B-9397-08002B2CF9AE}" pid="3" name="KSOProductBuildVer">
    <vt:lpwstr>2052-11.1.0.11365</vt:lpwstr>
  </property>
</Properties>
</file>